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7035" windowHeight="7935" activeTab="0"/>
  </bookViews>
  <sheets>
    <sheet name="Sheet1" sheetId="1" r:id="rId1"/>
    <sheet name="98.1專任" sheetId="2" r:id="rId2"/>
    <sheet name="98.1兼任" sheetId="3" r:id="rId3"/>
  </sheets>
  <definedNames/>
  <calcPr fullCalcOnLoad="1"/>
</workbook>
</file>

<file path=xl/sharedStrings.xml><?xml version="1.0" encoding="utf-8"?>
<sst xmlns="http://schemas.openxmlformats.org/spreadsheetml/2006/main" count="159" uniqueCount="98">
  <si>
    <t>98-1校務基本資料庫</t>
  </si>
  <si>
    <t>回人事室首頁</t>
  </si>
  <si>
    <t>南台科技大學 九十八 學年度第一學期 專任教師等級及學歷結構表</t>
  </si>
  <si>
    <t>級 別</t>
  </si>
  <si>
    <t>性質　</t>
  </si>
  <si>
    <t>博  士</t>
  </si>
  <si>
    <t>碩  士</t>
  </si>
  <si>
    <t>學  士</t>
  </si>
  <si>
    <t>專  科</t>
  </si>
  <si>
    <t>小計</t>
  </si>
  <si>
    <t>合  計</t>
  </si>
  <si>
    <t>教      授</t>
  </si>
  <si>
    <t>一般</t>
  </si>
  <si>
    <t>專技</t>
  </si>
  <si>
    <t>副  教  授</t>
  </si>
  <si>
    <t>助 理 教 授</t>
  </si>
  <si>
    <t>講      師</t>
  </si>
  <si>
    <t>小      計</t>
  </si>
  <si>
    <t>備      註</t>
  </si>
  <si>
    <t>助理教授以上</t>
  </si>
  <si>
    <t>助理教授以上占現有專任教師</t>
  </si>
  <si>
    <t>博士占現有教師</t>
  </si>
  <si>
    <t>國內博士</t>
  </si>
  <si>
    <t>國外博士</t>
  </si>
  <si>
    <t>一.列入教師人數 3人</t>
  </si>
  <si>
    <t xml:space="preserve">  1. 留職停薪進修 3 人</t>
  </si>
  <si>
    <t xml:space="preserve">二、1.不列入教師人數（借調出1）1 人 </t>
  </si>
  <si>
    <t xml:space="preserve">    2.不列入職員人數（留職停薪）2 人</t>
  </si>
  <si>
    <t>三、a：編制教職員工</t>
  </si>
  <si>
    <t>編制內教職員工</t>
  </si>
  <si>
    <t xml:space="preserve">講師以上  </t>
  </si>
  <si>
    <t>助教人數</t>
  </si>
  <si>
    <t xml:space="preserve">職員人數 </t>
  </si>
  <si>
    <t xml:space="preserve">幼稚園     </t>
  </si>
  <si>
    <t>技工工友   (工友 9人、技工6人)</t>
  </si>
  <si>
    <t xml:space="preserve">軍訓教官 </t>
  </si>
  <si>
    <t xml:space="preserve"> b：約聘僱教職員工</t>
  </si>
  <si>
    <t>約聘華語中心教師</t>
  </si>
  <si>
    <t xml:space="preserve">約聘語言中心教師 </t>
  </si>
  <si>
    <t>約聘職員</t>
  </si>
  <si>
    <t>約聘工友</t>
  </si>
  <si>
    <t>c：卓越約聘教職員</t>
  </si>
  <si>
    <t xml:space="preserve">  g：其他</t>
  </si>
  <si>
    <t>身心障礙 12人、原住民 10人</t>
  </si>
  <si>
    <r>
      <t>五、</t>
    </r>
    <r>
      <rPr>
        <b/>
        <sz val="12"/>
        <rFont val="細明體"/>
        <family val="3"/>
      </rPr>
      <t>兼任340人</t>
    </r>
  </si>
  <si>
    <t>98學年度第一學期各系所專任教師人數</t>
  </si>
  <si>
    <t>98.11.09</t>
  </si>
  <si>
    <t>單位                              職稱</t>
  </si>
  <si>
    <t>教授</t>
  </si>
  <si>
    <t>副教授</t>
  </si>
  <si>
    <t>助理教授</t>
  </si>
  <si>
    <t>講師</t>
  </si>
  <si>
    <t>合計</t>
  </si>
  <si>
    <t>生物科技系</t>
  </si>
  <si>
    <t>電子工程系</t>
  </si>
  <si>
    <t>電機工程系</t>
  </si>
  <si>
    <t>機械工程系</t>
  </si>
  <si>
    <t>化學工程與材料工程系</t>
  </si>
  <si>
    <t>資訊工程系</t>
  </si>
  <si>
    <t>光電工程系</t>
  </si>
  <si>
    <t>工學院合計</t>
  </si>
  <si>
    <t>行銷與流通管理系</t>
  </si>
  <si>
    <t>管理與資訊系</t>
  </si>
  <si>
    <t>企業管理系(含EMBA)</t>
  </si>
  <si>
    <t>資訊管理系</t>
  </si>
  <si>
    <t>休閒事業管理系</t>
  </si>
  <si>
    <t>餐旅管理系</t>
  </si>
  <si>
    <t>財務金融系</t>
  </si>
  <si>
    <t>國際企業系</t>
  </si>
  <si>
    <t>會計資訊系</t>
  </si>
  <si>
    <t>財經法律研究所</t>
  </si>
  <si>
    <t>商管學院合計</t>
  </si>
  <si>
    <t>資訊傳播系</t>
  </si>
  <si>
    <t>視覺傳達設計系</t>
  </si>
  <si>
    <t>多媒體與電腦娛樂科學系</t>
  </si>
  <si>
    <t>數位設計學院合計</t>
  </si>
  <si>
    <t>教育領導與教師評鑑研究所</t>
  </si>
  <si>
    <t>應用英語系</t>
  </si>
  <si>
    <t>應用日語系</t>
  </si>
  <si>
    <t>幼兒保育系</t>
  </si>
  <si>
    <t>語言中心</t>
  </si>
  <si>
    <t>體育教育中心</t>
  </si>
  <si>
    <t>人文社會學院合計</t>
  </si>
  <si>
    <t>通識教育中心</t>
  </si>
  <si>
    <t>98學年度第一學期各系所兼任教師人數</t>
  </si>
  <si>
    <t>單位</t>
  </si>
  <si>
    <t>教授(含專技)</t>
  </si>
  <si>
    <t>副教授(含專技)</t>
  </si>
  <si>
    <t>助理教授(含專技)</t>
  </si>
  <si>
    <t>講師(含專技)</t>
  </si>
  <si>
    <t>學院合計</t>
  </si>
  <si>
    <t>聘用</t>
  </si>
  <si>
    <t>合格</t>
  </si>
  <si>
    <t>企業管理系</t>
  </si>
  <si>
    <t>教育領導與評鑑研究所</t>
  </si>
  <si>
    <t>華語中心</t>
  </si>
  <si>
    <t>師資培育中心</t>
  </si>
  <si>
    <t>※（981校務基本資料庫不含生計2教授及電子教授1）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</si>
</sst>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2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12"/>
      <name val="細明體"/>
      <family val="3"/>
    </font>
    <font>
      <sz val="12"/>
      <name val="細明體"/>
      <family val="3"/>
    </font>
    <font>
      <sz val="12"/>
      <color indexed="12"/>
      <name val="細明體"/>
      <family val="3"/>
    </font>
    <font>
      <b/>
      <sz val="12"/>
      <name val="新細明體"/>
      <family val="1"/>
    </font>
    <font>
      <sz val="10"/>
      <name val="細明體"/>
      <family val="3"/>
    </font>
    <font>
      <b/>
      <sz val="12"/>
      <color indexed="12"/>
      <name val="細明體"/>
      <family val="3"/>
    </font>
    <font>
      <b/>
      <sz val="14"/>
      <name val="新細明體"/>
      <family val="1"/>
    </font>
    <font>
      <b/>
      <sz val="12"/>
      <color indexed="10"/>
      <name val="新細明體"/>
      <family val="1"/>
    </font>
    <font>
      <sz val="11"/>
      <color indexed="8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rgb="FF80008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rgb="FF0000FF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FF"/>
      <name val="細明體"/>
      <family val="3"/>
    </font>
    <font>
      <b/>
      <sz val="12"/>
      <name val="Calibri"/>
      <family val="1"/>
    </font>
    <font>
      <b/>
      <sz val="12"/>
      <color rgb="FF0000FF"/>
      <name val="細明體"/>
      <family val="3"/>
    </font>
    <font>
      <b/>
      <sz val="14"/>
      <name val="Calibri"/>
      <family val="1"/>
    </font>
    <font>
      <sz val="12"/>
      <color rgb="FF000000"/>
      <name val="Calibri"/>
      <family val="1"/>
    </font>
    <font>
      <b/>
      <sz val="12"/>
      <color rgb="FFFF0000"/>
      <name val="Calibri"/>
      <family val="1"/>
    </font>
    <font>
      <sz val="11"/>
      <color rgb="FF000000"/>
      <name val="Calibri"/>
      <family val="1"/>
    </font>
    <font>
      <b/>
      <sz val="12"/>
      <color rgb="FF000000"/>
      <name val="Calibri"/>
      <family val="1"/>
    </font>
    <font>
      <sz val="10"/>
      <name val="Calibri"/>
      <family val="1"/>
    </font>
    <font>
      <sz val="10"/>
      <color rgb="FF00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 style="double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medium">
        <color rgb="FF000000"/>
      </bottom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thin">
        <color rgb="FF000000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 style="medium">
        <color rgb="FF000000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33" fillId="0" borderId="0" applyFont="0" applyFill="0" applyBorder="0" applyAlignment="0" applyProtection="0"/>
    <xf numFmtId="0" fontId="39" fillId="22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0" fillId="0" borderId="3" applyNumberFormat="0" applyFill="0" applyAlignment="0" applyProtection="0"/>
    <xf numFmtId="0" fontId="33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7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45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22" fillId="33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10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0" fontId="23" fillId="0" borderId="12" xfId="0" applyNumberFormat="1" applyFont="1" applyBorder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justify" vertical="center"/>
    </xf>
    <xf numFmtId="0" fontId="23" fillId="0" borderId="23" xfId="0" applyFont="1" applyBorder="1" applyAlignment="1">
      <alignment horizontal="justify" vertical="center"/>
    </xf>
    <xf numFmtId="0" fontId="26" fillId="0" borderId="24" xfId="0" applyFont="1" applyBorder="1" applyAlignment="1">
      <alignment horizontal="justify" vertical="center" wrapText="1"/>
    </xf>
    <xf numFmtId="0" fontId="26" fillId="0" borderId="23" xfId="0" applyFont="1" applyBorder="1" applyAlignment="1">
      <alignment horizontal="justify" vertical="center" wrapText="1"/>
    </xf>
    <xf numFmtId="0" fontId="23" fillId="0" borderId="32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0" fillId="0" borderId="33" xfId="0" applyFont="1" applyBorder="1" applyAlignment="1">
      <alignment vertical="center"/>
    </xf>
    <xf numFmtId="0" fontId="56" fillId="0" borderId="33" xfId="0" applyFont="1" applyBorder="1" applyAlignment="1">
      <alignment wrapText="1"/>
    </xf>
    <xf numFmtId="0" fontId="56" fillId="0" borderId="34" xfId="0" applyFont="1" applyBorder="1" applyAlignment="1">
      <alignment wrapText="1"/>
    </xf>
    <xf numFmtId="0" fontId="56" fillId="0" borderId="35" xfId="0" applyFont="1" applyBorder="1" applyAlignment="1">
      <alignment wrapText="1"/>
    </xf>
    <xf numFmtId="0" fontId="0" fillId="0" borderId="35" xfId="0" applyFont="1" applyBorder="1" applyAlignment="1">
      <alignment vertical="center"/>
    </xf>
    <xf numFmtId="0" fontId="53" fillId="0" borderId="36" xfId="0" applyFont="1" applyBorder="1" applyAlignment="1">
      <alignment vertical="center"/>
    </xf>
    <xf numFmtId="0" fontId="56" fillId="0" borderId="36" xfId="0" applyFont="1" applyBorder="1" applyAlignment="1">
      <alignment wrapText="1"/>
    </xf>
    <xf numFmtId="0" fontId="0" fillId="0" borderId="36" xfId="0" applyFont="1" applyBorder="1" applyAlignment="1">
      <alignment vertical="center"/>
    </xf>
    <xf numFmtId="0" fontId="56" fillId="0" borderId="37" xfId="0" applyFont="1" applyBorder="1" applyAlignment="1">
      <alignment wrapText="1"/>
    </xf>
    <xf numFmtId="0" fontId="56" fillId="0" borderId="38" xfId="0" applyFont="1" applyBorder="1" applyAlignment="1">
      <alignment wrapText="1"/>
    </xf>
    <xf numFmtId="0" fontId="0" fillId="0" borderId="38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7" fillId="0" borderId="37" xfId="0" applyFont="1" applyBorder="1" applyAlignment="1">
      <alignment wrapText="1"/>
    </xf>
    <xf numFmtId="0" fontId="57" fillId="0" borderId="38" xfId="0" applyFont="1" applyBorder="1" applyAlignment="1">
      <alignment wrapText="1"/>
    </xf>
    <xf numFmtId="0" fontId="53" fillId="0" borderId="39" xfId="0" applyFont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6" fillId="0" borderId="40" xfId="0" applyFont="1" applyBorder="1" applyAlignment="1">
      <alignment wrapText="1"/>
    </xf>
    <xf numFmtId="0" fontId="56" fillId="0" borderId="41" xfId="0" applyFont="1" applyBorder="1" applyAlignment="1">
      <alignment wrapText="1"/>
    </xf>
    <xf numFmtId="0" fontId="56" fillId="0" borderId="42" xfId="0" applyFont="1" applyBorder="1" applyAlignment="1">
      <alignment wrapText="1"/>
    </xf>
    <xf numFmtId="0" fontId="58" fillId="0" borderId="34" xfId="0" applyFont="1" applyBorder="1" applyAlignment="1">
      <alignment wrapText="1"/>
    </xf>
    <xf numFmtId="0" fontId="58" fillId="0" borderId="43" xfId="0" applyFont="1" applyBorder="1" applyAlignment="1">
      <alignment wrapText="1"/>
    </xf>
    <xf numFmtId="0" fontId="56" fillId="0" borderId="43" xfId="0" applyFont="1" applyBorder="1" applyAlignment="1">
      <alignment wrapText="1"/>
    </xf>
    <xf numFmtId="0" fontId="57" fillId="0" borderId="44" xfId="0" applyFont="1" applyBorder="1" applyAlignment="1">
      <alignment wrapText="1"/>
    </xf>
    <xf numFmtId="0" fontId="57" fillId="0" borderId="45" xfId="0" applyFont="1" applyBorder="1" applyAlignment="1">
      <alignment wrapText="1"/>
    </xf>
    <xf numFmtId="0" fontId="59" fillId="0" borderId="37" xfId="0" applyFont="1" applyBorder="1" applyAlignment="1">
      <alignment wrapText="1"/>
    </xf>
    <xf numFmtId="0" fontId="59" fillId="0" borderId="38" xfId="0" applyFont="1" applyBorder="1" applyAlignment="1">
      <alignment wrapText="1"/>
    </xf>
    <xf numFmtId="0" fontId="53" fillId="0" borderId="38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7" fillId="0" borderId="46" xfId="0" applyFont="1" applyBorder="1" applyAlignment="1">
      <alignment vertical="center"/>
    </xf>
    <xf numFmtId="0" fontId="57" fillId="0" borderId="47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48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56" fillId="0" borderId="50" xfId="0" applyFont="1" applyBorder="1" applyAlignment="1">
      <alignment horizontal="center" wrapText="1"/>
    </xf>
    <xf numFmtId="0" fontId="56" fillId="0" borderId="51" xfId="0" applyFont="1" applyBorder="1" applyAlignment="1">
      <alignment horizontal="center" wrapText="1"/>
    </xf>
    <xf numFmtId="0" fontId="56" fillId="0" borderId="52" xfId="0" applyFont="1" applyBorder="1" applyAlignment="1">
      <alignment horizontal="center" wrapText="1"/>
    </xf>
    <xf numFmtId="0" fontId="56" fillId="0" borderId="53" xfId="0" applyFont="1" applyBorder="1" applyAlignment="1">
      <alignment horizontal="center" wrapText="1"/>
    </xf>
    <xf numFmtId="0" fontId="53" fillId="0" borderId="54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wrapText="1"/>
    </xf>
    <xf numFmtId="0" fontId="61" fillId="0" borderId="47" xfId="0" applyFont="1" applyBorder="1" applyAlignment="1">
      <alignment horizontal="center" wrapText="1"/>
    </xf>
    <xf numFmtId="0" fontId="61" fillId="0" borderId="16" xfId="0" applyFont="1" applyBorder="1" applyAlignment="1">
      <alignment horizontal="center" wrapText="1"/>
    </xf>
    <xf numFmtId="0" fontId="61" fillId="0" borderId="46" xfId="0" applyFont="1" applyBorder="1" applyAlignment="1">
      <alignment horizontal="center" wrapText="1"/>
    </xf>
    <xf numFmtId="0" fontId="61" fillId="0" borderId="12" xfId="0" applyFont="1" applyBorder="1" applyAlignment="1">
      <alignment horizontal="center" wrapText="1"/>
    </xf>
    <xf numFmtId="0" fontId="61" fillId="0" borderId="56" xfId="0" applyFont="1" applyBorder="1" applyAlignment="1">
      <alignment horizontal="center" wrapText="1"/>
    </xf>
    <xf numFmtId="0" fontId="61" fillId="0" borderId="57" xfId="0" applyFont="1" applyBorder="1" applyAlignment="1">
      <alignment wrapText="1"/>
    </xf>
    <xf numFmtId="0" fontId="61" fillId="0" borderId="34" xfId="0" applyFont="1" applyBorder="1" applyAlignment="1">
      <alignment horizontal="center" wrapText="1"/>
    </xf>
    <xf numFmtId="0" fontId="61" fillId="0" borderId="36" xfId="0" applyFont="1" applyBorder="1" applyAlignment="1">
      <alignment horizontal="center" wrapText="1"/>
    </xf>
    <xf numFmtId="0" fontId="61" fillId="0" borderId="18" xfId="0" applyFont="1" applyBorder="1" applyAlignment="1">
      <alignment horizontal="center" wrapText="1"/>
    </xf>
    <xf numFmtId="0" fontId="60" fillId="0" borderId="34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58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0" fillId="0" borderId="54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1" fillId="0" borderId="59" xfId="0" applyFont="1" applyBorder="1" applyAlignment="1">
      <alignment wrapText="1"/>
    </xf>
    <xf numFmtId="0" fontId="61" fillId="0" borderId="37" xfId="0" applyFont="1" applyBorder="1" applyAlignment="1">
      <alignment horizontal="center" wrapText="1"/>
    </xf>
    <xf numFmtId="0" fontId="61" fillId="0" borderId="38" xfId="0" applyFont="1" applyBorder="1" applyAlignment="1">
      <alignment horizontal="center" wrapText="1"/>
    </xf>
    <xf numFmtId="0" fontId="61" fillId="0" borderId="60" xfId="0" applyFont="1" applyBorder="1" applyAlignment="1">
      <alignment horizontal="center" wrapText="1"/>
    </xf>
    <xf numFmtId="0" fontId="60" fillId="0" borderId="37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61" xfId="0" applyFont="1" applyBorder="1" applyAlignment="1">
      <alignment horizontal="center" vertical="center"/>
    </xf>
    <xf numFmtId="0" fontId="60" fillId="0" borderId="62" xfId="0" applyFont="1" applyBorder="1" applyAlignment="1">
      <alignment horizontal="center" vertical="center"/>
    </xf>
    <xf numFmtId="0" fontId="60" fillId="0" borderId="63" xfId="0" applyFont="1" applyBorder="1" applyAlignment="1">
      <alignment horizontal="center" vertical="center"/>
    </xf>
    <xf numFmtId="0" fontId="60" fillId="0" borderId="64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61" fillId="0" borderId="65" xfId="0" applyFont="1" applyBorder="1" applyAlignment="1">
      <alignment wrapText="1"/>
    </xf>
    <xf numFmtId="0" fontId="61" fillId="0" borderId="41" xfId="0" applyFont="1" applyBorder="1" applyAlignment="1">
      <alignment horizontal="center" wrapText="1"/>
    </xf>
    <xf numFmtId="0" fontId="61" fillId="0" borderId="35" xfId="0" applyFont="1" applyBorder="1" applyAlignment="1">
      <alignment horizontal="center" wrapText="1"/>
    </xf>
    <xf numFmtId="0" fontId="61" fillId="0" borderId="66" xfId="0" applyFont="1" applyBorder="1" applyAlignment="1">
      <alignment horizontal="center" wrapText="1"/>
    </xf>
    <xf numFmtId="0" fontId="60" fillId="0" borderId="41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0" fillId="0" borderId="67" xfId="0" applyFont="1" applyBorder="1" applyAlignment="1">
      <alignment horizontal="center" vertical="center"/>
    </xf>
    <xf numFmtId="0" fontId="60" fillId="0" borderId="66" xfId="0" applyFont="1" applyBorder="1" applyAlignment="1">
      <alignment horizontal="center" vertical="center"/>
    </xf>
    <xf numFmtId="0" fontId="60" fillId="0" borderId="68" xfId="0" applyFont="1" applyBorder="1" applyAlignment="1">
      <alignment horizontal="center" vertical="center"/>
    </xf>
    <xf numFmtId="0" fontId="60" fillId="0" borderId="69" xfId="0" applyFont="1" applyBorder="1" applyAlignment="1">
      <alignment horizontal="center" vertical="center"/>
    </xf>
    <xf numFmtId="0" fontId="61" fillId="0" borderId="70" xfId="0" applyFont="1" applyBorder="1" applyAlignment="1">
      <alignment wrapText="1"/>
    </xf>
    <xf numFmtId="0" fontId="61" fillId="0" borderId="40" xfId="0" applyFont="1" applyBorder="1" applyAlignment="1">
      <alignment horizontal="center" wrapText="1"/>
    </xf>
    <xf numFmtId="0" fontId="61" fillId="0" borderId="33" xfId="0" applyFont="1" applyBorder="1" applyAlignment="1">
      <alignment horizontal="center" wrapText="1"/>
    </xf>
    <xf numFmtId="0" fontId="60" fillId="0" borderId="11" xfId="0" applyFont="1" applyBorder="1" applyAlignment="1">
      <alignment horizontal="center" vertical="center"/>
    </xf>
    <xf numFmtId="0" fontId="61" fillId="0" borderId="71" xfId="0" applyFont="1" applyBorder="1" applyAlignment="1">
      <alignment wrapText="1"/>
    </xf>
    <xf numFmtId="0" fontId="61" fillId="0" borderId="42" xfId="0" applyFont="1" applyBorder="1" applyAlignment="1">
      <alignment horizontal="center" wrapText="1"/>
    </xf>
    <xf numFmtId="0" fontId="61" fillId="0" borderId="63" xfId="0" applyFont="1" applyBorder="1" applyAlignment="1">
      <alignment horizontal="center" wrapText="1"/>
    </xf>
    <xf numFmtId="0" fontId="60" fillId="0" borderId="72" xfId="0" applyFont="1" applyBorder="1" applyAlignment="1">
      <alignment horizontal="center" vertical="center"/>
    </xf>
    <xf numFmtId="0" fontId="61" fillId="0" borderId="73" xfId="0" applyFont="1" applyBorder="1" applyAlignment="1">
      <alignment wrapText="1"/>
    </xf>
    <xf numFmtId="0" fontId="61" fillId="0" borderId="74" xfId="0" applyFont="1" applyBorder="1" applyAlignment="1">
      <alignment horizontal="center" wrapText="1"/>
    </xf>
    <xf numFmtId="0" fontId="61" fillId="0" borderId="75" xfId="0" applyFont="1" applyBorder="1" applyAlignment="1">
      <alignment horizontal="center" wrapText="1"/>
    </xf>
    <xf numFmtId="0" fontId="61" fillId="0" borderId="76" xfId="0" applyFont="1" applyBorder="1" applyAlignment="1">
      <alignment horizontal="center" wrapText="1"/>
    </xf>
    <xf numFmtId="0" fontId="60" fillId="0" borderId="74" xfId="0" applyFont="1" applyBorder="1" applyAlignment="1">
      <alignment horizontal="center" vertical="center"/>
    </xf>
    <xf numFmtId="0" fontId="60" fillId="0" borderId="75" xfId="0" applyFont="1" applyBorder="1" applyAlignment="1">
      <alignment horizontal="center" vertical="center"/>
    </xf>
    <xf numFmtId="0" fontId="60" fillId="0" borderId="77" xfId="0" applyFont="1" applyBorder="1" applyAlignment="1">
      <alignment horizontal="center" vertical="center"/>
    </xf>
    <xf numFmtId="0" fontId="60" fillId="0" borderId="76" xfId="0" applyFont="1" applyBorder="1" applyAlignment="1">
      <alignment horizontal="center" vertical="center"/>
    </xf>
    <xf numFmtId="0" fontId="60" fillId="0" borderId="78" xfId="0" applyFont="1" applyBorder="1" applyAlignment="1">
      <alignment horizontal="center" vertical="center"/>
    </xf>
    <xf numFmtId="0" fontId="60" fillId="0" borderId="79" xfId="0" applyFont="1" applyBorder="1" applyAlignment="1">
      <alignment horizontal="center" vertical="center"/>
    </xf>
    <xf numFmtId="0" fontId="60" fillId="0" borderId="60" xfId="0" applyFont="1" applyBorder="1" applyAlignment="1">
      <alignment horizontal="center" vertical="center"/>
    </xf>
    <xf numFmtId="0" fontId="60" fillId="0" borderId="80" xfId="0" applyFont="1" applyBorder="1" applyAlignment="1">
      <alignment horizontal="center" vertical="center"/>
    </xf>
    <xf numFmtId="0" fontId="60" fillId="0" borderId="30" xfId="0" applyFont="1" applyBorder="1" applyAlignment="1">
      <alignment vertical="center"/>
    </xf>
    <xf numFmtId="0" fontId="60" fillId="0" borderId="46" xfId="0" applyFont="1" applyBorder="1" applyAlignment="1">
      <alignment horizontal="center" vertical="center"/>
    </xf>
    <xf numFmtId="0" fontId="60" fillId="0" borderId="47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56" xfId="0" applyFont="1" applyBorder="1" applyAlignment="1">
      <alignment horizontal="center" vertical="center"/>
    </xf>
    <xf numFmtId="0" fontId="60" fillId="0" borderId="81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60" fillId="0" borderId="26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wrapText="1"/>
    </xf>
    <xf numFmtId="0" fontId="61" fillId="0" borderId="82" xfId="0" applyFont="1" applyBorder="1" applyAlignment="1">
      <alignment horizontal="center" wrapText="1"/>
    </xf>
    <xf numFmtId="0" fontId="61" fillId="0" borderId="83" xfId="0" applyFont="1" applyBorder="1" applyAlignment="1">
      <alignment horizontal="center" wrapText="1"/>
    </xf>
    <xf numFmtId="0" fontId="61" fillId="0" borderId="84" xfId="0" applyFont="1" applyBorder="1" applyAlignment="1">
      <alignment horizontal="center" wrapText="1"/>
    </xf>
    <xf numFmtId="0" fontId="60" fillId="0" borderId="14" xfId="0" applyFont="1" applyBorder="1" applyAlignment="1">
      <alignment horizontal="center" vertical="center"/>
    </xf>
    <xf numFmtId="0" fontId="60" fillId="0" borderId="84" xfId="0" applyFont="1" applyBorder="1" applyAlignment="1">
      <alignment horizontal="center" vertical="center"/>
    </xf>
    <xf numFmtId="0" fontId="60" fillId="0" borderId="83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rs.stut.edu.tw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A2" sqref="A2:H2"/>
    </sheetView>
  </sheetViews>
  <sheetFormatPr defaultColWidth="9.00390625" defaultRowHeight="15.75"/>
  <cols>
    <col min="1" max="1" width="21.25390625" style="0" customWidth="1"/>
    <col min="3" max="3" width="9.375" style="0" customWidth="1"/>
    <col min="4" max="4" width="11.875" style="0" customWidth="1"/>
    <col min="5" max="5" width="12.375" style="0" customWidth="1"/>
    <col min="6" max="6" width="11.00390625" style="0" customWidth="1"/>
    <col min="7" max="7" width="11.75390625" style="0" customWidth="1"/>
    <col min="8" max="8" width="20.625" style="0" customWidth="1"/>
  </cols>
  <sheetData>
    <row r="1" spans="1:8" ht="17.25" thickBot="1">
      <c r="A1" s="30" t="s">
        <v>0</v>
      </c>
      <c r="B1" s="30"/>
      <c r="C1" s="30"/>
      <c r="D1" s="30"/>
      <c r="E1" s="30"/>
      <c r="F1" s="30"/>
      <c r="G1" s="30"/>
      <c r="H1" s="2" t="s">
        <v>1</v>
      </c>
    </row>
    <row r="2" spans="1:8" ht="34.5" customHeight="1" thickBot="1">
      <c r="A2" s="31" t="s">
        <v>2</v>
      </c>
      <c r="B2" s="32"/>
      <c r="C2" s="32"/>
      <c r="D2" s="32"/>
      <c r="E2" s="32"/>
      <c r="F2" s="32"/>
      <c r="G2" s="32"/>
      <c r="H2" s="33"/>
    </row>
    <row r="3" spans="1:8" ht="23.25" customHeight="1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5" t="s">
        <v>10</v>
      </c>
    </row>
    <row r="4" spans="1:8" ht="16.5" customHeight="1">
      <c r="A4" s="34" t="s">
        <v>11</v>
      </c>
      <c r="B4" s="6" t="s">
        <v>12</v>
      </c>
      <c r="C4" s="6">
        <v>68</v>
      </c>
      <c r="D4" s="6">
        <v>6</v>
      </c>
      <c r="E4" s="6">
        <v>4</v>
      </c>
      <c r="F4" s="7">
        <v>0</v>
      </c>
      <c r="G4" s="8">
        <f aca="true" t="shared" si="0" ref="G4:G11">SUM(C4:F4)</f>
        <v>78</v>
      </c>
      <c r="H4" s="36">
        <f>SUM(G4+G5)</f>
        <v>78</v>
      </c>
    </row>
    <row r="5" spans="1:8" ht="17.25" thickBot="1">
      <c r="A5" s="35"/>
      <c r="B5" s="10" t="s">
        <v>13</v>
      </c>
      <c r="C5" s="10"/>
      <c r="D5" s="10"/>
      <c r="E5" s="10"/>
      <c r="F5" s="11"/>
      <c r="G5" s="12">
        <f t="shared" si="0"/>
        <v>0</v>
      </c>
      <c r="H5" s="37"/>
    </row>
    <row r="6" spans="1:8" ht="16.5" customHeight="1">
      <c r="A6" s="38" t="s">
        <v>14</v>
      </c>
      <c r="B6" s="13" t="s">
        <v>12</v>
      </c>
      <c r="C6" s="13">
        <v>172</v>
      </c>
      <c r="D6" s="13">
        <v>26</v>
      </c>
      <c r="E6" s="13">
        <v>3</v>
      </c>
      <c r="F6" s="14">
        <v>1</v>
      </c>
      <c r="G6" s="15">
        <f t="shared" si="0"/>
        <v>202</v>
      </c>
      <c r="H6" s="39">
        <f>SUM(G6+G7)</f>
        <v>202</v>
      </c>
    </row>
    <row r="7" spans="1:8" ht="17.25" thickBot="1">
      <c r="A7" s="35"/>
      <c r="B7" s="10" t="s">
        <v>13</v>
      </c>
      <c r="C7" s="10"/>
      <c r="D7" s="10"/>
      <c r="E7" s="10"/>
      <c r="F7" s="11"/>
      <c r="G7" s="12">
        <f t="shared" si="0"/>
        <v>0</v>
      </c>
      <c r="H7" s="37"/>
    </row>
    <row r="8" spans="1:8" ht="16.5" customHeight="1">
      <c r="A8" s="38" t="s">
        <v>15</v>
      </c>
      <c r="B8" s="13" t="s">
        <v>12</v>
      </c>
      <c r="C8" s="13">
        <v>158</v>
      </c>
      <c r="D8" s="13">
        <v>8</v>
      </c>
      <c r="E8" s="13">
        <v>6</v>
      </c>
      <c r="F8" s="14">
        <v>0</v>
      </c>
      <c r="G8" s="15">
        <f t="shared" si="0"/>
        <v>172</v>
      </c>
      <c r="H8" s="39">
        <f>SUM(G8+G9)</f>
        <v>177</v>
      </c>
    </row>
    <row r="9" spans="1:8" ht="17.25" thickBot="1">
      <c r="A9" s="35"/>
      <c r="B9" s="10" t="s">
        <v>13</v>
      </c>
      <c r="C9" s="10"/>
      <c r="D9" s="10">
        <v>4</v>
      </c>
      <c r="E9" s="10">
        <v>1</v>
      </c>
      <c r="F9" s="11"/>
      <c r="G9" s="12">
        <f t="shared" si="0"/>
        <v>5</v>
      </c>
      <c r="H9" s="37"/>
    </row>
    <row r="10" spans="1:8" ht="16.5" customHeight="1">
      <c r="A10" s="38" t="s">
        <v>16</v>
      </c>
      <c r="B10" s="13" t="s">
        <v>12</v>
      </c>
      <c r="C10" s="13">
        <v>2</v>
      </c>
      <c r="D10" s="13">
        <v>116</v>
      </c>
      <c r="E10" s="13">
        <v>21</v>
      </c>
      <c r="F10" s="14">
        <v>0</v>
      </c>
      <c r="G10" s="15">
        <f t="shared" si="0"/>
        <v>139</v>
      </c>
      <c r="H10" s="39">
        <f>SUM(G10+G11)</f>
        <v>141</v>
      </c>
    </row>
    <row r="11" spans="1:8" ht="17.25" thickBot="1">
      <c r="A11" s="35"/>
      <c r="B11" s="16" t="s">
        <v>13</v>
      </c>
      <c r="C11" s="16"/>
      <c r="D11" s="16">
        <v>2</v>
      </c>
      <c r="E11" s="16"/>
      <c r="F11" s="17"/>
      <c r="G11" s="18">
        <f t="shared" si="0"/>
        <v>2</v>
      </c>
      <c r="H11" s="37"/>
    </row>
    <row r="12" spans="1:8" ht="16.5" customHeight="1">
      <c r="A12" s="38" t="s">
        <v>17</v>
      </c>
      <c r="B12" s="6" t="s">
        <v>12</v>
      </c>
      <c r="C12" s="6">
        <f aca="true" t="shared" si="1" ref="C12:G13">SUM(C4+C6+C8+C10)</f>
        <v>400</v>
      </c>
      <c r="D12" s="6">
        <f t="shared" si="1"/>
        <v>156</v>
      </c>
      <c r="E12" s="6">
        <f t="shared" si="1"/>
        <v>34</v>
      </c>
      <c r="F12" s="6">
        <f t="shared" si="1"/>
        <v>1</v>
      </c>
      <c r="G12" s="6">
        <f t="shared" si="1"/>
        <v>591</v>
      </c>
      <c r="H12" s="39">
        <f>SUM(G12+G13)</f>
        <v>598</v>
      </c>
    </row>
    <row r="13" spans="1:8" ht="17.25" thickBot="1">
      <c r="A13" s="40"/>
      <c r="B13" s="19" t="s">
        <v>13</v>
      </c>
      <c r="C13" s="19">
        <f t="shared" si="1"/>
        <v>0</v>
      </c>
      <c r="D13" s="19">
        <f t="shared" si="1"/>
        <v>6</v>
      </c>
      <c r="E13" s="19">
        <f t="shared" si="1"/>
        <v>1</v>
      </c>
      <c r="F13" s="19">
        <f t="shared" si="1"/>
        <v>0</v>
      </c>
      <c r="G13" s="19">
        <f t="shared" si="1"/>
        <v>7</v>
      </c>
      <c r="H13" s="41"/>
    </row>
    <row r="14" spans="1:8" s="20" customFormat="1" ht="28.5" customHeight="1" thickBot="1" thickTop="1">
      <c r="A14" s="42" t="s">
        <v>10</v>
      </c>
      <c r="B14" s="43"/>
      <c r="C14" s="21">
        <f>SUM(C12:C13)</f>
        <v>400</v>
      </c>
      <c r="D14" s="21">
        <f>SUM(D12:D13)</f>
        <v>162</v>
      </c>
      <c r="E14" s="21">
        <f>SUM(E12:E13)</f>
        <v>35</v>
      </c>
      <c r="F14" s="21">
        <f>SUM(F12:F13)</f>
        <v>1</v>
      </c>
      <c r="G14" s="21">
        <f>SUM(G12:G13)</f>
        <v>598</v>
      </c>
      <c r="H14" s="21">
        <f>SUM(G14)</f>
        <v>598</v>
      </c>
    </row>
    <row r="15" spans="1:8" ht="21.75" customHeight="1" thickBot="1">
      <c r="A15" s="34" t="s">
        <v>18</v>
      </c>
      <c r="B15" s="46" t="s">
        <v>19</v>
      </c>
      <c r="C15" s="45"/>
      <c r="D15" s="22">
        <f>SUM(H4+H6+H8)</f>
        <v>457</v>
      </c>
      <c r="E15" s="48" t="s">
        <v>20</v>
      </c>
      <c r="F15" s="47"/>
      <c r="G15" s="23">
        <f>SUM(D15/H14)</f>
        <v>0.7642140468227425</v>
      </c>
      <c r="H15" s="24" t="s">
        <v>21</v>
      </c>
    </row>
    <row r="16" spans="1:8" ht="19.5" customHeight="1" thickBot="1">
      <c r="A16" s="44"/>
      <c r="B16" s="46" t="s">
        <v>22</v>
      </c>
      <c r="C16" s="45"/>
      <c r="D16" s="22">
        <v>260</v>
      </c>
      <c r="E16" s="46" t="s">
        <v>23</v>
      </c>
      <c r="F16" s="45"/>
      <c r="G16" s="25">
        <f>SUM(C14-D16)</f>
        <v>140</v>
      </c>
      <c r="H16" s="26">
        <f>SUM(C14)/H14</f>
        <v>0.6688963210702341</v>
      </c>
    </row>
    <row r="17" spans="1:8" ht="20.25" customHeight="1">
      <c r="A17" s="49"/>
      <c r="B17" s="49"/>
      <c r="C17" s="49"/>
      <c r="D17" s="49"/>
      <c r="E17" s="49"/>
      <c r="F17" s="49"/>
      <c r="G17" s="49"/>
      <c r="H17" s="49"/>
    </row>
    <row r="18" spans="1:8" s="20" customFormat="1" ht="16.5">
      <c r="A18" s="50" t="s">
        <v>24</v>
      </c>
      <c r="B18" s="50"/>
      <c r="C18" s="50"/>
      <c r="D18" s="50"/>
      <c r="E18" s="50"/>
      <c r="F18" s="50"/>
      <c r="G18" s="50"/>
      <c r="H18" s="50"/>
    </row>
    <row r="19" spans="1:8" ht="16.5">
      <c r="A19" s="51" t="s">
        <v>25</v>
      </c>
      <c r="B19" s="51"/>
      <c r="C19" s="51"/>
      <c r="D19" s="51"/>
      <c r="E19" s="51"/>
      <c r="F19" s="51"/>
      <c r="G19" s="51"/>
      <c r="H19" s="51"/>
    </row>
    <row r="20" spans="1:8" ht="16.5">
      <c r="A20" s="51"/>
      <c r="B20" s="51"/>
      <c r="C20" s="51"/>
      <c r="D20" s="51"/>
      <c r="E20" s="51"/>
      <c r="F20" s="51"/>
      <c r="G20" s="51"/>
      <c r="H20" s="51"/>
    </row>
    <row r="21" spans="1:8" ht="16.5">
      <c r="A21" s="51"/>
      <c r="B21" s="51"/>
      <c r="C21" s="51"/>
      <c r="D21" s="51"/>
      <c r="E21" s="51"/>
      <c r="F21" s="51"/>
      <c r="G21" s="51"/>
      <c r="H21" s="51"/>
    </row>
    <row r="22" spans="1:8" s="20" customFormat="1" ht="16.5">
      <c r="A22" s="50" t="s">
        <v>26</v>
      </c>
      <c r="B22" s="50"/>
      <c r="C22" s="50"/>
      <c r="D22" s="50"/>
      <c r="E22" s="50"/>
      <c r="F22" s="50"/>
      <c r="G22" s="50"/>
      <c r="H22" s="50"/>
    </row>
    <row r="23" spans="1:8" ht="16.5">
      <c r="A23" s="51" t="s">
        <v>27</v>
      </c>
      <c r="B23" s="51"/>
      <c r="C23" s="51"/>
      <c r="D23" s="51"/>
      <c r="E23" s="51"/>
      <c r="F23" s="51"/>
      <c r="G23" s="51"/>
      <c r="H23" s="51"/>
    </row>
    <row r="24" spans="1:8" ht="16.5">
      <c r="A24" s="51"/>
      <c r="B24" s="51"/>
      <c r="C24" s="51"/>
      <c r="D24" s="51"/>
      <c r="E24" s="51"/>
      <c r="F24" s="51"/>
      <c r="G24" s="51"/>
      <c r="H24" s="51"/>
    </row>
    <row r="25" spans="1:8" s="20" customFormat="1" ht="16.5">
      <c r="A25" s="27" t="s">
        <v>28</v>
      </c>
      <c r="B25" s="20">
        <v>788</v>
      </c>
      <c r="C25" s="52" t="s">
        <v>29</v>
      </c>
      <c r="D25" s="52"/>
      <c r="E25" s="52"/>
      <c r="F25" s="52"/>
      <c r="G25" s="52"/>
      <c r="H25" s="52"/>
    </row>
    <row r="26" spans="1:8" ht="16.5">
      <c r="A26" s="28"/>
      <c r="B26" s="1">
        <f>SUM(H14)</f>
        <v>598</v>
      </c>
      <c r="C26" s="53" t="s">
        <v>30</v>
      </c>
      <c r="D26" s="53"/>
      <c r="E26" s="53"/>
      <c r="F26" s="53"/>
      <c r="G26" s="53"/>
      <c r="H26" s="53"/>
    </row>
    <row r="27" spans="1:8" ht="16.5">
      <c r="A27" s="28"/>
      <c r="B27" s="1">
        <v>12</v>
      </c>
      <c r="C27" s="53" t="s">
        <v>31</v>
      </c>
      <c r="D27" s="53"/>
      <c r="E27" s="53"/>
      <c r="F27" s="53"/>
      <c r="G27" s="53"/>
      <c r="H27" s="53"/>
    </row>
    <row r="28" spans="1:8" ht="16.5">
      <c r="A28" s="28"/>
      <c r="B28" s="1">
        <v>149</v>
      </c>
      <c r="C28" s="53" t="s">
        <v>32</v>
      </c>
      <c r="D28" s="53"/>
      <c r="E28" s="53"/>
      <c r="F28" s="53"/>
      <c r="G28" s="53"/>
      <c r="H28" s="53"/>
    </row>
    <row r="29" spans="1:8" ht="16.5">
      <c r="A29" s="28"/>
      <c r="B29" s="1">
        <v>7</v>
      </c>
      <c r="C29" s="53" t="s">
        <v>33</v>
      </c>
      <c r="D29" s="53"/>
      <c r="E29" s="53"/>
      <c r="F29" s="53"/>
      <c r="G29" s="53"/>
      <c r="H29" s="53"/>
    </row>
    <row r="30" spans="1:8" ht="16.5">
      <c r="A30" s="28"/>
      <c r="B30" s="1">
        <v>15</v>
      </c>
      <c r="C30" s="53" t="s">
        <v>34</v>
      </c>
      <c r="D30" s="53"/>
      <c r="E30" s="53"/>
      <c r="F30" s="53"/>
      <c r="G30" s="53"/>
      <c r="H30" s="53"/>
    </row>
    <row r="31" spans="1:8" ht="16.5">
      <c r="A31" s="28"/>
      <c r="B31" s="1">
        <v>7</v>
      </c>
      <c r="C31" s="53" t="s">
        <v>35</v>
      </c>
      <c r="D31" s="53"/>
      <c r="E31" s="53"/>
      <c r="F31" s="53"/>
      <c r="G31" s="53"/>
      <c r="H31" s="53"/>
    </row>
    <row r="32" spans="1:8" s="20" customFormat="1" ht="16.5">
      <c r="A32" s="27" t="s">
        <v>36</v>
      </c>
      <c r="B32" s="20">
        <v>15</v>
      </c>
      <c r="C32" s="52"/>
      <c r="D32" s="52"/>
      <c r="E32" s="52"/>
      <c r="F32" s="52"/>
      <c r="G32" s="52"/>
      <c r="H32" s="52"/>
    </row>
    <row r="33" spans="1:8" ht="16.5">
      <c r="A33" s="28"/>
      <c r="B33" s="1">
        <v>1</v>
      </c>
      <c r="C33" s="53" t="s">
        <v>37</v>
      </c>
      <c r="D33" s="53"/>
      <c r="E33" s="53"/>
      <c r="F33" s="53"/>
      <c r="G33" s="53"/>
      <c r="H33" s="53"/>
    </row>
    <row r="34" spans="1:8" ht="16.5">
      <c r="A34" s="28"/>
      <c r="B34" s="1">
        <v>6</v>
      </c>
      <c r="C34" s="53" t="s">
        <v>38</v>
      </c>
      <c r="D34" s="53"/>
      <c r="E34" s="53"/>
      <c r="F34" s="53"/>
      <c r="G34" s="53"/>
      <c r="H34" s="53"/>
    </row>
    <row r="35" spans="1:8" ht="16.5">
      <c r="A35" s="28"/>
      <c r="B35" s="1">
        <v>6</v>
      </c>
      <c r="C35" s="53" t="s">
        <v>39</v>
      </c>
      <c r="D35" s="53"/>
      <c r="E35" s="53"/>
      <c r="F35" s="53"/>
      <c r="G35" s="53"/>
      <c r="H35" s="53"/>
    </row>
    <row r="36" spans="1:8" ht="16.5">
      <c r="A36" s="28"/>
      <c r="B36" s="1">
        <v>2</v>
      </c>
      <c r="C36" s="53" t="s">
        <v>40</v>
      </c>
      <c r="D36" s="53"/>
      <c r="E36" s="53"/>
      <c r="F36" s="53"/>
      <c r="G36" s="53"/>
      <c r="H36" s="53"/>
    </row>
    <row r="37" spans="1:8" s="20" customFormat="1" ht="16.5">
      <c r="A37" s="27" t="s">
        <v>41</v>
      </c>
      <c r="B37" s="20">
        <v>21</v>
      </c>
      <c r="C37" s="52"/>
      <c r="D37" s="52"/>
      <c r="E37" s="52"/>
      <c r="F37" s="52"/>
      <c r="G37" s="52"/>
      <c r="H37" s="52"/>
    </row>
    <row r="38" spans="1:8" ht="16.5">
      <c r="A38" s="28"/>
      <c r="B38" s="1"/>
      <c r="C38" s="53"/>
      <c r="D38" s="53"/>
      <c r="E38" s="53"/>
      <c r="F38" s="53"/>
      <c r="G38" s="53"/>
      <c r="H38" s="53"/>
    </row>
    <row r="39" spans="1:8" ht="16.5">
      <c r="A39" s="28"/>
      <c r="B39" s="1"/>
      <c r="C39" s="53"/>
      <c r="D39" s="53"/>
      <c r="E39" s="53"/>
      <c r="F39" s="53"/>
      <c r="G39" s="53"/>
      <c r="H39" s="53"/>
    </row>
    <row r="40" spans="1:8" s="20" customFormat="1" ht="16.5">
      <c r="A40" s="29" t="s">
        <v>42</v>
      </c>
      <c r="B40" s="29"/>
      <c r="C40" s="52" t="s">
        <v>43</v>
      </c>
      <c r="D40" s="52"/>
      <c r="E40" s="52"/>
      <c r="F40" s="52"/>
      <c r="G40" s="52"/>
      <c r="H40" s="52"/>
    </row>
    <row r="41" spans="1:8" ht="16.5">
      <c r="A41" s="9"/>
      <c r="B41" s="1"/>
      <c r="C41" s="53"/>
      <c r="D41" s="53"/>
      <c r="E41" s="53"/>
      <c r="F41" s="53"/>
      <c r="G41" s="53"/>
      <c r="H41" s="53"/>
    </row>
    <row r="42" spans="1:8" ht="16.5">
      <c r="A42" s="51" t="s">
        <v>44</v>
      </c>
      <c r="B42" s="51"/>
      <c r="C42" s="51"/>
      <c r="D42" s="51"/>
      <c r="E42" s="51"/>
      <c r="F42" s="51"/>
      <c r="G42" s="51"/>
      <c r="H42" s="51"/>
    </row>
    <row r="43" spans="1:8" ht="16.5">
      <c r="A43" s="51"/>
      <c r="B43" s="51"/>
      <c r="C43" s="51"/>
      <c r="D43" s="51"/>
      <c r="E43" s="51"/>
      <c r="F43" s="51"/>
      <c r="G43" s="51"/>
      <c r="H43" s="51"/>
    </row>
    <row r="44" spans="1:8" ht="16.5">
      <c r="A44" s="54"/>
      <c r="B44" s="54"/>
      <c r="C44" s="54"/>
      <c r="D44" s="54"/>
      <c r="E44" s="54"/>
      <c r="F44" s="54"/>
      <c r="G44" s="54"/>
      <c r="H44" s="54"/>
    </row>
    <row r="45" spans="1:8" ht="16.5">
      <c r="A45" s="50"/>
      <c r="B45" s="50"/>
      <c r="C45" s="50"/>
      <c r="D45" s="50"/>
      <c r="E45" s="50"/>
      <c r="F45" s="50"/>
      <c r="G45" s="50"/>
      <c r="H45" s="50"/>
    </row>
  </sheetData>
  <sheetProtection/>
  <mergeCells count="47">
    <mergeCell ref="C41:H41"/>
    <mergeCell ref="A42:H42"/>
    <mergeCell ref="A43:H43"/>
    <mergeCell ref="A44:H44"/>
    <mergeCell ref="A45:H45"/>
    <mergeCell ref="C35:H35"/>
    <mergeCell ref="C36:H36"/>
    <mergeCell ref="C37:H37"/>
    <mergeCell ref="C38:H38"/>
    <mergeCell ref="C39:H39"/>
    <mergeCell ref="C40:H40"/>
    <mergeCell ref="C29:H29"/>
    <mergeCell ref="C30:H30"/>
    <mergeCell ref="C31:H31"/>
    <mergeCell ref="C32:H32"/>
    <mergeCell ref="C33:H33"/>
    <mergeCell ref="C34:H34"/>
    <mergeCell ref="A23:H23"/>
    <mergeCell ref="A24:H24"/>
    <mergeCell ref="C25:H25"/>
    <mergeCell ref="C26:H26"/>
    <mergeCell ref="C27:H27"/>
    <mergeCell ref="C28:H28"/>
    <mergeCell ref="A17:H17"/>
    <mergeCell ref="A18:H18"/>
    <mergeCell ref="A19:H19"/>
    <mergeCell ref="A20:H20"/>
    <mergeCell ref="A21:H21"/>
    <mergeCell ref="A22:H22"/>
    <mergeCell ref="A14:B14"/>
    <mergeCell ref="A15:A16"/>
    <mergeCell ref="B15:C15"/>
    <mergeCell ref="E15:F15"/>
    <mergeCell ref="B16:C16"/>
    <mergeCell ref="E16:F16"/>
    <mergeCell ref="A8:A9"/>
    <mergeCell ref="H8:H9"/>
    <mergeCell ref="A10:A11"/>
    <mergeCell ref="H10:H11"/>
    <mergeCell ref="A12:A13"/>
    <mergeCell ref="H12:H13"/>
    <mergeCell ref="A1:G1"/>
    <mergeCell ref="A2:H2"/>
    <mergeCell ref="A4:A5"/>
    <mergeCell ref="H4:H5"/>
    <mergeCell ref="A6:A7"/>
    <mergeCell ref="H6:H7"/>
  </mergeCells>
  <hyperlinks>
    <hyperlink ref="H1" r:id="rId1" display="http://pers.stut.edu.tw/"/>
  </hyperlink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:G1"/>
    </sheetView>
  </sheetViews>
  <sheetFormatPr defaultColWidth="9.00390625" defaultRowHeight="15.75"/>
  <cols>
    <col min="1" max="1" width="24.75390625" style="0" customWidth="1"/>
  </cols>
  <sheetData>
    <row r="1" spans="1:10" ht="20.25" thickBot="1">
      <c r="A1" s="86" t="s">
        <v>45</v>
      </c>
      <c r="B1" s="86"/>
      <c r="C1" s="86"/>
      <c r="D1" s="86"/>
      <c r="E1" s="86"/>
      <c r="F1" s="86"/>
      <c r="G1" s="86"/>
      <c r="H1" s="55"/>
      <c r="I1" s="87" t="s">
        <v>46</v>
      </c>
      <c r="J1" s="87"/>
    </row>
    <row r="2" spans="1:10" ht="17.25" thickBot="1">
      <c r="A2" s="88" t="s">
        <v>47</v>
      </c>
      <c r="B2" s="90" t="s">
        <v>48</v>
      </c>
      <c r="C2" s="91"/>
      <c r="D2" s="92" t="s">
        <v>49</v>
      </c>
      <c r="E2" s="91"/>
      <c r="F2" s="92" t="s">
        <v>50</v>
      </c>
      <c r="G2" s="91"/>
      <c r="H2" s="92" t="s">
        <v>51</v>
      </c>
      <c r="I2" s="93"/>
      <c r="J2" s="94" t="s">
        <v>52</v>
      </c>
    </row>
    <row r="3" spans="1:10" ht="17.25" thickBot="1">
      <c r="A3" s="89"/>
      <c r="B3" s="56" t="s">
        <v>12</v>
      </c>
      <c r="C3" s="57" t="s">
        <v>13</v>
      </c>
      <c r="D3" s="56" t="s">
        <v>12</v>
      </c>
      <c r="E3" s="57" t="s">
        <v>13</v>
      </c>
      <c r="F3" s="56" t="s">
        <v>12</v>
      </c>
      <c r="G3" s="57" t="s">
        <v>13</v>
      </c>
      <c r="H3" s="56" t="s">
        <v>12</v>
      </c>
      <c r="I3" s="57" t="s">
        <v>13</v>
      </c>
      <c r="J3" s="95"/>
    </row>
    <row r="4" spans="1:10" ht="16.5">
      <c r="A4" s="58" t="s">
        <v>53</v>
      </c>
      <c r="B4" s="59">
        <v>4</v>
      </c>
      <c r="C4" s="59">
        <v>0</v>
      </c>
      <c r="D4" s="59">
        <v>12</v>
      </c>
      <c r="E4" s="60">
        <v>0</v>
      </c>
      <c r="F4" s="60">
        <v>12</v>
      </c>
      <c r="G4" s="60">
        <v>0</v>
      </c>
      <c r="H4" s="60">
        <v>0</v>
      </c>
      <c r="I4" s="60">
        <v>0</v>
      </c>
      <c r="J4" s="61">
        <f aca="true" t="shared" si="0" ref="J4:J10">SUM(B4:I4)</f>
        <v>28</v>
      </c>
    </row>
    <row r="5" spans="1:10" ht="16.5">
      <c r="A5" s="58" t="s">
        <v>54</v>
      </c>
      <c r="B5" s="62">
        <v>4</v>
      </c>
      <c r="C5" s="62">
        <v>0</v>
      </c>
      <c r="D5" s="62">
        <v>14</v>
      </c>
      <c r="E5" s="63">
        <v>0</v>
      </c>
      <c r="F5" s="63">
        <v>11</v>
      </c>
      <c r="G5" s="63">
        <v>0</v>
      </c>
      <c r="H5" s="63">
        <v>10</v>
      </c>
      <c r="I5" s="63">
        <v>0</v>
      </c>
      <c r="J5" s="61">
        <f t="shared" si="0"/>
        <v>39</v>
      </c>
    </row>
    <row r="6" spans="1:10" ht="16.5">
      <c r="A6" s="58" t="s">
        <v>55</v>
      </c>
      <c r="B6" s="62">
        <v>8</v>
      </c>
      <c r="C6" s="63">
        <v>0</v>
      </c>
      <c r="D6" s="63">
        <v>14</v>
      </c>
      <c r="E6" s="63">
        <v>0</v>
      </c>
      <c r="F6" s="63">
        <v>7</v>
      </c>
      <c r="G6" s="63">
        <v>0</v>
      </c>
      <c r="H6" s="63">
        <v>8</v>
      </c>
      <c r="I6" s="63">
        <v>0</v>
      </c>
      <c r="J6" s="61">
        <f t="shared" si="0"/>
        <v>37</v>
      </c>
    </row>
    <row r="7" spans="1:10" ht="16.5">
      <c r="A7" s="58" t="s">
        <v>56</v>
      </c>
      <c r="B7" s="62">
        <v>12</v>
      </c>
      <c r="C7" s="62">
        <v>0</v>
      </c>
      <c r="D7" s="62">
        <v>28</v>
      </c>
      <c r="E7" s="63">
        <v>0</v>
      </c>
      <c r="F7" s="63">
        <v>7</v>
      </c>
      <c r="G7" s="63">
        <v>0</v>
      </c>
      <c r="H7" s="63">
        <v>3</v>
      </c>
      <c r="I7" s="63">
        <v>0</v>
      </c>
      <c r="J7" s="61">
        <f t="shared" si="0"/>
        <v>50</v>
      </c>
    </row>
    <row r="8" spans="1:10" ht="16.5">
      <c r="A8" s="58" t="s">
        <v>57</v>
      </c>
      <c r="B8" s="62">
        <v>10</v>
      </c>
      <c r="C8" s="62">
        <v>0</v>
      </c>
      <c r="D8" s="62">
        <v>6</v>
      </c>
      <c r="E8" s="63">
        <v>0</v>
      </c>
      <c r="F8" s="63">
        <v>3</v>
      </c>
      <c r="G8" s="63">
        <v>0</v>
      </c>
      <c r="H8" s="63">
        <v>0</v>
      </c>
      <c r="I8" s="63">
        <v>0</v>
      </c>
      <c r="J8" s="61">
        <f t="shared" si="0"/>
        <v>19</v>
      </c>
    </row>
    <row r="9" spans="1:10" ht="16.5">
      <c r="A9" s="58" t="s">
        <v>58</v>
      </c>
      <c r="B9" s="62">
        <v>1</v>
      </c>
      <c r="C9" s="62">
        <v>0</v>
      </c>
      <c r="D9" s="62">
        <v>7</v>
      </c>
      <c r="E9" s="63">
        <v>0</v>
      </c>
      <c r="F9" s="63">
        <v>8</v>
      </c>
      <c r="G9" s="63">
        <v>0</v>
      </c>
      <c r="H9" s="63">
        <v>1</v>
      </c>
      <c r="I9" s="63">
        <v>0</v>
      </c>
      <c r="J9" s="61">
        <f t="shared" si="0"/>
        <v>17</v>
      </c>
    </row>
    <row r="10" spans="1:10" ht="17.25" thickBot="1">
      <c r="A10" s="64" t="s">
        <v>59</v>
      </c>
      <c r="B10" s="65">
        <v>2</v>
      </c>
      <c r="C10" s="65">
        <v>0</v>
      </c>
      <c r="D10" s="65">
        <v>9</v>
      </c>
      <c r="E10" s="66">
        <v>0</v>
      </c>
      <c r="F10" s="66">
        <v>3</v>
      </c>
      <c r="G10" s="66">
        <v>0</v>
      </c>
      <c r="H10" s="66">
        <v>1</v>
      </c>
      <c r="I10" s="66">
        <v>0</v>
      </c>
      <c r="J10" s="67">
        <f t="shared" si="0"/>
        <v>15</v>
      </c>
    </row>
    <row r="11" spans="1:10" ht="18" thickBot="1" thickTop="1">
      <c r="A11" s="68" t="s">
        <v>60</v>
      </c>
      <c r="B11" s="69">
        <f aca="true" t="shared" si="1" ref="B11:J11">SUM(B4:B10)</f>
        <v>41</v>
      </c>
      <c r="C11" s="69">
        <f t="shared" si="1"/>
        <v>0</v>
      </c>
      <c r="D11" s="69">
        <f t="shared" si="1"/>
        <v>90</v>
      </c>
      <c r="E11" s="69">
        <f t="shared" si="1"/>
        <v>0</v>
      </c>
      <c r="F11" s="69">
        <f t="shared" si="1"/>
        <v>51</v>
      </c>
      <c r="G11" s="69">
        <f t="shared" si="1"/>
        <v>0</v>
      </c>
      <c r="H11" s="69">
        <f t="shared" si="1"/>
        <v>23</v>
      </c>
      <c r="I11" s="69">
        <f t="shared" si="1"/>
        <v>0</v>
      </c>
      <c r="J11" s="69">
        <f t="shared" si="1"/>
        <v>205</v>
      </c>
    </row>
    <row r="12" spans="1:10" ht="17.25" thickTop="1">
      <c r="A12" s="58" t="s">
        <v>61</v>
      </c>
      <c r="B12" s="57">
        <v>2</v>
      </c>
      <c r="C12" s="57">
        <v>0</v>
      </c>
      <c r="D12" s="57">
        <v>7</v>
      </c>
      <c r="E12" s="56">
        <v>0</v>
      </c>
      <c r="F12" s="56">
        <v>8</v>
      </c>
      <c r="G12" s="56">
        <v>0</v>
      </c>
      <c r="H12" s="56">
        <v>0</v>
      </c>
      <c r="I12" s="56">
        <v>0</v>
      </c>
      <c r="J12" s="70">
        <f aca="true" t="shared" si="2" ref="J12:J21">SUM(B12:I12)</f>
        <v>17</v>
      </c>
    </row>
    <row r="13" spans="1:10" ht="16.5">
      <c r="A13" s="58" t="s">
        <v>62</v>
      </c>
      <c r="B13" s="59">
        <v>7</v>
      </c>
      <c r="C13" s="59">
        <v>0</v>
      </c>
      <c r="D13" s="59">
        <v>13</v>
      </c>
      <c r="E13" s="60">
        <v>0</v>
      </c>
      <c r="F13" s="60">
        <v>6</v>
      </c>
      <c r="G13" s="60">
        <v>0</v>
      </c>
      <c r="H13" s="60">
        <v>7</v>
      </c>
      <c r="I13" s="60">
        <v>0</v>
      </c>
      <c r="J13" s="71">
        <f t="shared" si="2"/>
        <v>33</v>
      </c>
    </row>
    <row r="14" spans="1:10" ht="16.5">
      <c r="A14" s="58" t="s">
        <v>63</v>
      </c>
      <c r="B14" s="62">
        <v>4</v>
      </c>
      <c r="C14" s="62">
        <v>0</v>
      </c>
      <c r="D14" s="62">
        <v>15</v>
      </c>
      <c r="E14" s="63">
        <v>0</v>
      </c>
      <c r="F14" s="63">
        <v>5</v>
      </c>
      <c r="G14" s="63">
        <v>0</v>
      </c>
      <c r="H14" s="63">
        <v>2</v>
      </c>
      <c r="I14" s="63">
        <v>0</v>
      </c>
      <c r="J14" s="61">
        <f t="shared" si="2"/>
        <v>26</v>
      </c>
    </row>
    <row r="15" spans="1:10" ht="16.5">
      <c r="A15" s="58" t="s">
        <v>64</v>
      </c>
      <c r="B15" s="62">
        <v>4</v>
      </c>
      <c r="C15" s="62">
        <v>0</v>
      </c>
      <c r="D15" s="62">
        <v>11</v>
      </c>
      <c r="E15" s="63">
        <v>0</v>
      </c>
      <c r="F15" s="63">
        <v>7</v>
      </c>
      <c r="G15" s="63">
        <v>0</v>
      </c>
      <c r="H15" s="63">
        <v>3</v>
      </c>
      <c r="I15" s="63">
        <v>0</v>
      </c>
      <c r="J15" s="61">
        <f t="shared" si="2"/>
        <v>25</v>
      </c>
    </row>
    <row r="16" spans="1:10" ht="16.5">
      <c r="A16" s="72" t="s">
        <v>65</v>
      </c>
      <c r="B16" s="62">
        <v>1</v>
      </c>
      <c r="C16" s="62">
        <v>0</v>
      </c>
      <c r="D16" s="62">
        <v>7</v>
      </c>
      <c r="E16" s="63">
        <v>0</v>
      </c>
      <c r="F16" s="63">
        <v>6</v>
      </c>
      <c r="G16" s="63">
        <v>0</v>
      </c>
      <c r="H16" s="63">
        <v>2</v>
      </c>
      <c r="I16" s="63">
        <v>0</v>
      </c>
      <c r="J16" s="61">
        <f t="shared" si="2"/>
        <v>16</v>
      </c>
    </row>
    <row r="17" spans="1:10" ht="16.5">
      <c r="A17" s="73" t="s">
        <v>66</v>
      </c>
      <c r="B17" s="62">
        <v>1</v>
      </c>
      <c r="C17" s="62">
        <v>0</v>
      </c>
      <c r="D17" s="62">
        <v>3</v>
      </c>
      <c r="E17" s="63">
        <v>0</v>
      </c>
      <c r="F17" s="63">
        <v>5</v>
      </c>
      <c r="G17" s="63">
        <v>0</v>
      </c>
      <c r="H17" s="63">
        <v>1</v>
      </c>
      <c r="I17" s="63">
        <v>2</v>
      </c>
      <c r="J17" s="61">
        <f t="shared" si="2"/>
        <v>12</v>
      </c>
    </row>
    <row r="18" spans="1:10" ht="16.5">
      <c r="A18" s="58" t="s">
        <v>67</v>
      </c>
      <c r="B18" s="62">
        <v>0</v>
      </c>
      <c r="C18" s="62">
        <v>0</v>
      </c>
      <c r="D18" s="62">
        <v>6</v>
      </c>
      <c r="E18" s="63">
        <v>0</v>
      </c>
      <c r="F18" s="63">
        <v>6</v>
      </c>
      <c r="G18" s="63">
        <v>0</v>
      </c>
      <c r="H18" s="63">
        <v>6</v>
      </c>
      <c r="I18" s="63">
        <v>0</v>
      </c>
      <c r="J18" s="61">
        <f t="shared" si="2"/>
        <v>18</v>
      </c>
    </row>
    <row r="19" spans="1:10" ht="16.5">
      <c r="A19" s="58" t="s">
        <v>68</v>
      </c>
      <c r="B19" s="62">
        <v>1</v>
      </c>
      <c r="C19" s="62">
        <v>0</v>
      </c>
      <c r="D19" s="62">
        <v>6</v>
      </c>
      <c r="E19" s="63">
        <v>0</v>
      </c>
      <c r="F19" s="63">
        <v>5</v>
      </c>
      <c r="G19" s="63">
        <v>0</v>
      </c>
      <c r="H19" s="63">
        <v>2</v>
      </c>
      <c r="I19" s="63">
        <v>0</v>
      </c>
      <c r="J19" s="61">
        <f t="shared" si="2"/>
        <v>14</v>
      </c>
    </row>
    <row r="20" spans="1:10" ht="16.5">
      <c r="A20" s="72" t="s">
        <v>69</v>
      </c>
      <c r="B20" s="62">
        <v>1</v>
      </c>
      <c r="C20" s="62">
        <v>0</v>
      </c>
      <c r="D20" s="62">
        <v>4</v>
      </c>
      <c r="E20" s="63">
        <v>0</v>
      </c>
      <c r="F20" s="63">
        <v>7</v>
      </c>
      <c r="G20" s="63">
        <v>0</v>
      </c>
      <c r="H20" s="63">
        <v>3</v>
      </c>
      <c r="I20" s="63">
        <v>0</v>
      </c>
      <c r="J20" s="61">
        <f t="shared" si="2"/>
        <v>15</v>
      </c>
    </row>
    <row r="21" spans="1:10" ht="17.25" thickBot="1">
      <c r="A21" s="74" t="s">
        <v>70</v>
      </c>
      <c r="B21" s="65">
        <v>0</v>
      </c>
      <c r="C21" s="65">
        <v>0</v>
      </c>
      <c r="D21" s="65">
        <v>4</v>
      </c>
      <c r="E21" s="66">
        <v>0</v>
      </c>
      <c r="F21" s="66">
        <v>3</v>
      </c>
      <c r="G21" s="66">
        <v>0</v>
      </c>
      <c r="H21" s="66">
        <v>0</v>
      </c>
      <c r="I21" s="66">
        <v>0</v>
      </c>
      <c r="J21" s="67">
        <f t="shared" si="2"/>
        <v>7</v>
      </c>
    </row>
    <row r="22" spans="1:10" ht="18" thickBot="1" thickTop="1">
      <c r="A22" s="68" t="s">
        <v>71</v>
      </c>
      <c r="B22" s="69">
        <f aca="true" t="shared" si="3" ref="B22:J22">SUM(B12:B21)</f>
        <v>21</v>
      </c>
      <c r="C22" s="69">
        <f t="shared" si="3"/>
        <v>0</v>
      </c>
      <c r="D22" s="69">
        <f t="shared" si="3"/>
        <v>76</v>
      </c>
      <c r="E22" s="69">
        <f t="shared" si="3"/>
        <v>0</v>
      </c>
      <c r="F22" s="69">
        <f t="shared" si="3"/>
        <v>58</v>
      </c>
      <c r="G22" s="69">
        <f t="shared" si="3"/>
        <v>0</v>
      </c>
      <c r="H22" s="69">
        <f t="shared" si="3"/>
        <v>26</v>
      </c>
      <c r="I22" s="69">
        <f t="shared" si="3"/>
        <v>2</v>
      </c>
      <c r="J22" s="69">
        <f t="shared" si="3"/>
        <v>183</v>
      </c>
    </row>
    <row r="23" spans="1:10" ht="17.25" thickTop="1">
      <c r="A23" s="58" t="s">
        <v>72</v>
      </c>
      <c r="B23" s="57">
        <v>0</v>
      </c>
      <c r="C23" s="57">
        <v>0</v>
      </c>
      <c r="D23" s="57">
        <v>2</v>
      </c>
      <c r="E23" s="56">
        <v>0</v>
      </c>
      <c r="F23" s="56">
        <v>4</v>
      </c>
      <c r="G23" s="56">
        <v>1</v>
      </c>
      <c r="H23" s="56">
        <v>3</v>
      </c>
      <c r="I23" s="56">
        <v>0</v>
      </c>
      <c r="J23" s="70">
        <f>SUM(B23:I23)</f>
        <v>10</v>
      </c>
    </row>
    <row r="24" spans="1:10" ht="16.5">
      <c r="A24" s="72" t="s">
        <v>73</v>
      </c>
      <c r="B24" s="59">
        <v>1</v>
      </c>
      <c r="C24" s="59">
        <v>0</v>
      </c>
      <c r="D24" s="59">
        <v>2</v>
      </c>
      <c r="E24" s="60">
        <v>0</v>
      </c>
      <c r="F24" s="60">
        <v>6</v>
      </c>
      <c r="G24" s="60">
        <v>3</v>
      </c>
      <c r="H24" s="60">
        <v>7</v>
      </c>
      <c r="I24" s="60">
        <v>0</v>
      </c>
      <c r="J24" s="71">
        <f>SUM(B24:I24)</f>
        <v>19</v>
      </c>
    </row>
    <row r="25" spans="1:10" ht="17.25" thickBot="1">
      <c r="A25" s="74" t="s">
        <v>74</v>
      </c>
      <c r="B25" s="65">
        <v>0</v>
      </c>
      <c r="C25" s="65">
        <v>0</v>
      </c>
      <c r="D25" s="65">
        <v>2</v>
      </c>
      <c r="E25" s="66">
        <v>0</v>
      </c>
      <c r="F25" s="66">
        <v>6</v>
      </c>
      <c r="G25" s="66">
        <v>1</v>
      </c>
      <c r="H25" s="66">
        <v>3</v>
      </c>
      <c r="I25" s="66">
        <v>0</v>
      </c>
      <c r="J25" s="67">
        <f>SUM(B25:I25)</f>
        <v>12</v>
      </c>
    </row>
    <row r="26" spans="1:10" ht="18" thickBot="1" thickTop="1">
      <c r="A26" s="68" t="s">
        <v>75</v>
      </c>
      <c r="B26" s="69">
        <f aca="true" t="shared" si="4" ref="B26:J26">SUM(B23:B25)</f>
        <v>1</v>
      </c>
      <c r="C26" s="69">
        <f t="shared" si="4"/>
        <v>0</v>
      </c>
      <c r="D26" s="69">
        <f t="shared" si="4"/>
        <v>6</v>
      </c>
      <c r="E26" s="69">
        <f t="shared" si="4"/>
        <v>0</v>
      </c>
      <c r="F26" s="69">
        <f t="shared" si="4"/>
        <v>16</v>
      </c>
      <c r="G26" s="69">
        <f t="shared" si="4"/>
        <v>5</v>
      </c>
      <c r="H26" s="69">
        <f t="shared" si="4"/>
        <v>13</v>
      </c>
      <c r="I26" s="69">
        <f t="shared" si="4"/>
        <v>0</v>
      </c>
      <c r="J26" s="69">
        <f t="shared" si="4"/>
        <v>41</v>
      </c>
    </row>
    <row r="27" spans="1:10" ht="17.25" thickTop="1">
      <c r="A27" s="75" t="s">
        <v>76</v>
      </c>
      <c r="B27" s="76">
        <v>4</v>
      </c>
      <c r="C27" s="77">
        <v>0</v>
      </c>
      <c r="D27" s="77">
        <v>3</v>
      </c>
      <c r="E27" s="56">
        <v>0</v>
      </c>
      <c r="F27" s="56">
        <v>2</v>
      </c>
      <c r="G27" s="56">
        <v>0</v>
      </c>
      <c r="H27" s="56">
        <v>0</v>
      </c>
      <c r="I27" s="56">
        <v>0</v>
      </c>
      <c r="J27" s="70">
        <f aca="true" t="shared" si="5" ref="J27:J32">SUM(B27:I27)</f>
        <v>9</v>
      </c>
    </row>
    <row r="28" spans="1:10" ht="16.5">
      <c r="A28" s="58" t="s">
        <v>77</v>
      </c>
      <c r="B28" s="59">
        <v>2</v>
      </c>
      <c r="C28" s="59">
        <v>0</v>
      </c>
      <c r="D28" s="59">
        <v>7</v>
      </c>
      <c r="E28" s="60">
        <v>0</v>
      </c>
      <c r="F28" s="60">
        <v>15</v>
      </c>
      <c r="G28" s="60">
        <v>0</v>
      </c>
      <c r="H28" s="60">
        <v>9</v>
      </c>
      <c r="I28" s="60">
        <v>0</v>
      </c>
      <c r="J28" s="71">
        <f t="shared" si="5"/>
        <v>33</v>
      </c>
    </row>
    <row r="29" spans="1:10" ht="16.5">
      <c r="A29" s="58" t="s">
        <v>78</v>
      </c>
      <c r="B29" s="62">
        <v>1</v>
      </c>
      <c r="C29" s="62">
        <v>0</v>
      </c>
      <c r="D29" s="62">
        <v>3</v>
      </c>
      <c r="E29" s="63">
        <v>0</v>
      </c>
      <c r="F29" s="63">
        <v>9</v>
      </c>
      <c r="G29" s="63">
        <v>0</v>
      </c>
      <c r="H29" s="63">
        <v>4</v>
      </c>
      <c r="I29" s="63">
        <v>0</v>
      </c>
      <c r="J29" s="61">
        <f t="shared" si="5"/>
        <v>17</v>
      </c>
    </row>
    <row r="30" spans="1:10" ht="16.5">
      <c r="A30" s="58" t="s">
        <v>79</v>
      </c>
      <c r="B30" s="62">
        <v>1</v>
      </c>
      <c r="C30" s="62">
        <v>0</v>
      </c>
      <c r="D30" s="62">
        <v>1</v>
      </c>
      <c r="E30" s="63">
        <v>0</v>
      </c>
      <c r="F30" s="63">
        <v>11</v>
      </c>
      <c r="G30" s="63">
        <v>0</v>
      </c>
      <c r="H30" s="63">
        <v>0</v>
      </c>
      <c r="I30" s="63">
        <v>0</v>
      </c>
      <c r="J30" s="61">
        <f t="shared" si="5"/>
        <v>13</v>
      </c>
    </row>
    <row r="31" spans="1:10" ht="16.5">
      <c r="A31" s="58" t="s">
        <v>80</v>
      </c>
      <c r="B31" s="62">
        <v>0</v>
      </c>
      <c r="C31" s="62">
        <v>0</v>
      </c>
      <c r="D31" s="62">
        <v>0</v>
      </c>
      <c r="E31" s="63">
        <v>0</v>
      </c>
      <c r="F31" s="63">
        <v>0</v>
      </c>
      <c r="G31" s="63">
        <v>0</v>
      </c>
      <c r="H31" s="63">
        <v>12</v>
      </c>
      <c r="I31" s="63">
        <v>0</v>
      </c>
      <c r="J31" s="61">
        <f t="shared" si="5"/>
        <v>12</v>
      </c>
    </row>
    <row r="32" spans="1:10" ht="17.25" thickBot="1">
      <c r="A32" s="72" t="s">
        <v>81</v>
      </c>
      <c r="B32" s="57">
        <v>1</v>
      </c>
      <c r="C32" s="57">
        <v>0</v>
      </c>
      <c r="D32" s="57">
        <v>4</v>
      </c>
      <c r="E32" s="56">
        <v>0</v>
      </c>
      <c r="F32" s="56">
        <v>1</v>
      </c>
      <c r="G32" s="56">
        <v>0</v>
      </c>
      <c r="H32" s="56">
        <v>10</v>
      </c>
      <c r="I32" s="56">
        <v>0</v>
      </c>
      <c r="J32" s="67">
        <f t="shared" si="5"/>
        <v>16</v>
      </c>
    </row>
    <row r="33" spans="1:10" ht="18" thickBot="1" thickTop="1">
      <c r="A33" s="78" t="s">
        <v>82</v>
      </c>
      <c r="B33" s="79">
        <f aca="true" t="shared" si="6" ref="B33:J33">SUM(B27:B32)</f>
        <v>9</v>
      </c>
      <c r="C33" s="79">
        <f t="shared" si="6"/>
        <v>0</v>
      </c>
      <c r="D33" s="79">
        <f t="shared" si="6"/>
        <v>18</v>
      </c>
      <c r="E33" s="79">
        <f t="shared" si="6"/>
        <v>0</v>
      </c>
      <c r="F33" s="79">
        <f t="shared" si="6"/>
        <v>38</v>
      </c>
      <c r="G33" s="79">
        <f t="shared" si="6"/>
        <v>0</v>
      </c>
      <c r="H33" s="79">
        <f t="shared" si="6"/>
        <v>35</v>
      </c>
      <c r="I33" s="79">
        <f t="shared" si="6"/>
        <v>0</v>
      </c>
      <c r="J33" s="79">
        <f t="shared" si="6"/>
        <v>100</v>
      </c>
    </row>
    <row r="34" spans="1:10" ht="18" thickBot="1" thickTop="1">
      <c r="A34" s="80" t="s">
        <v>83</v>
      </c>
      <c r="B34" s="81">
        <v>9</v>
      </c>
      <c r="C34" s="81">
        <v>0</v>
      </c>
      <c r="D34" s="81">
        <v>12</v>
      </c>
      <c r="E34" s="82">
        <v>0</v>
      </c>
      <c r="F34" s="82">
        <v>7</v>
      </c>
      <c r="G34" s="82">
        <v>0</v>
      </c>
      <c r="H34" s="82">
        <v>41</v>
      </c>
      <c r="I34" s="82">
        <v>0</v>
      </c>
      <c r="J34" s="83">
        <f>SUM(B34:I34)</f>
        <v>69</v>
      </c>
    </row>
    <row r="35" spans="1:10" ht="18" thickBot="1" thickTop="1">
      <c r="A35" s="84" t="s">
        <v>52</v>
      </c>
      <c r="B35" s="85">
        <f aca="true" t="shared" si="7" ref="B35:J35">SUM(B11+B22+B26+B33+B34)</f>
        <v>81</v>
      </c>
      <c r="C35" s="85">
        <f t="shared" si="7"/>
        <v>0</v>
      </c>
      <c r="D35" s="85">
        <f t="shared" si="7"/>
        <v>202</v>
      </c>
      <c r="E35" s="85">
        <f t="shared" si="7"/>
        <v>0</v>
      </c>
      <c r="F35" s="85">
        <f t="shared" si="7"/>
        <v>170</v>
      </c>
      <c r="G35" s="85">
        <f t="shared" si="7"/>
        <v>5</v>
      </c>
      <c r="H35" s="85">
        <f t="shared" si="7"/>
        <v>138</v>
      </c>
      <c r="I35" s="85">
        <f t="shared" si="7"/>
        <v>2</v>
      </c>
      <c r="J35" s="85">
        <f t="shared" si="7"/>
        <v>598</v>
      </c>
    </row>
  </sheetData>
  <sheetProtection/>
  <mergeCells count="8">
    <mergeCell ref="A1:G1"/>
    <mergeCell ref="I1:J1"/>
    <mergeCell ref="A2:A3"/>
    <mergeCell ref="B2:C2"/>
    <mergeCell ref="D2:E2"/>
    <mergeCell ref="F2:G2"/>
    <mergeCell ref="H2:I2"/>
    <mergeCell ref="J2:J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:H1"/>
    </sheetView>
  </sheetViews>
  <sheetFormatPr defaultColWidth="9.00390625" defaultRowHeight="15.75"/>
  <cols>
    <col min="1" max="1" width="24.75390625" style="0" customWidth="1"/>
    <col min="2" max="19" width="5.125" style="0" customWidth="1"/>
  </cols>
  <sheetData>
    <row r="1" spans="1:19" ht="17.25" thickBot="1">
      <c r="A1" s="165" t="s">
        <v>84</v>
      </c>
      <c r="B1" s="165"/>
      <c r="C1" s="165"/>
      <c r="D1" s="165"/>
      <c r="E1" s="165"/>
      <c r="F1" s="165"/>
      <c r="G1" s="165"/>
      <c r="H1" s="165"/>
      <c r="I1" s="1"/>
      <c r="J1" s="1"/>
      <c r="K1" s="1"/>
      <c r="L1" s="1"/>
      <c r="M1" s="1"/>
      <c r="N1" s="1"/>
      <c r="O1" s="1"/>
      <c r="P1" s="1"/>
      <c r="Q1" s="30" t="s">
        <v>46</v>
      </c>
      <c r="R1" s="30"/>
      <c r="S1" s="30"/>
    </row>
    <row r="2" spans="1:19" ht="16.5" customHeight="1">
      <c r="A2" s="166" t="s">
        <v>85</v>
      </c>
      <c r="B2" s="169" t="s">
        <v>86</v>
      </c>
      <c r="C2" s="168"/>
      <c r="D2" s="170"/>
      <c r="E2" s="171" t="s">
        <v>87</v>
      </c>
      <c r="F2" s="168"/>
      <c r="G2" s="170"/>
      <c r="H2" s="171" t="s">
        <v>88</v>
      </c>
      <c r="I2" s="168"/>
      <c r="J2" s="170"/>
      <c r="K2" s="171" t="s">
        <v>89</v>
      </c>
      <c r="L2" s="168"/>
      <c r="M2" s="170"/>
      <c r="N2" s="173" t="s">
        <v>52</v>
      </c>
      <c r="O2" s="172"/>
      <c r="P2" s="174"/>
      <c r="Q2" s="171" t="s">
        <v>90</v>
      </c>
      <c r="R2" s="168"/>
      <c r="S2" s="170"/>
    </row>
    <row r="3" spans="1:19" ht="17.25" thickBot="1">
      <c r="A3" s="167"/>
      <c r="B3" s="99" t="s">
        <v>91</v>
      </c>
      <c r="C3" s="99" t="s">
        <v>92</v>
      </c>
      <c r="D3" s="100" t="s">
        <v>13</v>
      </c>
      <c r="E3" s="101" t="s">
        <v>91</v>
      </c>
      <c r="F3" s="99" t="s">
        <v>92</v>
      </c>
      <c r="G3" s="102" t="s">
        <v>13</v>
      </c>
      <c r="H3" s="99" t="s">
        <v>91</v>
      </c>
      <c r="I3" s="99" t="s">
        <v>92</v>
      </c>
      <c r="J3" s="102" t="s">
        <v>13</v>
      </c>
      <c r="K3" s="99" t="s">
        <v>91</v>
      </c>
      <c r="L3" s="99" t="s">
        <v>92</v>
      </c>
      <c r="M3" s="102" t="s">
        <v>13</v>
      </c>
      <c r="N3" s="99" t="s">
        <v>91</v>
      </c>
      <c r="O3" s="99" t="s">
        <v>92</v>
      </c>
      <c r="P3" s="99" t="s">
        <v>13</v>
      </c>
      <c r="Q3" s="101" t="s">
        <v>91</v>
      </c>
      <c r="R3" s="100" t="s">
        <v>92</v>
      </c>
      <c r="S3" s="103" t="s">
        <v>13</v>
      </c>
    </row>
    <row r="4" spans="1:19" ht="16.5">
      <c r="A4" s="104" t="s">
        <v>53</v>
      </c>
      <c r="B4" s="105">
        <v>2</v>
      </c>
      <c r="C4" s="106">
        <v>2</v>
      </c>
      <c r="D4" s="107">
        <v>0</v>
      </c>
      <c r="E4" s="108">
        <v>1</v>
      </c>
      <c r="F4" s="109">
        <v>0</v>
      </c>
      <c r="G4" s="110">
        <v>0</v>
      </c>
      <c r="H4" s="109">
        <v>1</v>
      </c>
      <c r="I4" s="109">
        <v>1</v>
      </c>
      <c r="J4" s="110">
        <v>0</v>
      </c>
      <c r="K4" s="109">
        <v>5</v>
      </c>
      <c r="L4" s="111">
        <v>5</v>
      </c>
      <c r="M4" s="112">
        <v>0</v>
      </c>
      <c r="N4" s="109">
        <f aca="true" t="shared" si="0" ref="N4:N31">B4+E4+H4+K4</f>
        <v>9</v>
      </c>
      <c r="O4" s="110">
        <f aca="true" t="shared" si="1" ref="O4:O31">C4+F4+I4+L4</f>
        <v>8</v>
      </c>
      <c r="P4" s="111">
        <f aca="true" t="shared" si="2" ref="P4:P31">D4+G4+J4+M4</f>
        <v>0</v>
      </c>
      <c r="Q4" s="113"/>
      <c r="R4" s="97"/>
      <c r="S4" s="114"/>
    </row>
    <row r="5" spans="1:19" ht="16.5">
      <c r="A5" s="104" t="s">
        <v>54</v>
      </c>
      <c r="B5" s="105">
        <v>1</v>
      </c>
      <c r="C5" s="106">
        <v>1</v>
      </c>
      <c r="D5" s="107">
        <v>0</v>
      </c>
      <c r="E5" s="108">
        <v>0</v>
      </c>
      <c r="F5" s="109">
        <v>0</v>
      </c>
      <c r="G5" s="110">
        <v>0</v>
      </c>
      <c r="H5" s="109">
        <v>1</v>
      </c>
      <c r="I5" s="109">
        <v>0</v>
      </c>
      <c r="J5" s="110">
        <v>0</v>
      </c>
      <c r="K5" s="109">
        <v>2</v>
      </c>
      <c r="L5" s="111">
        <v>1</v>
      </c>
      <c r="M5" s="112">
        <v>0</v>
      </c>
      <c r="N5" s="109">
        <f t="shared" si="0"/>
        <v>4</v>
      </c>
      <c r="O5" s="110">
        <f t="shared" si="1"/>
        <v>2</v>
      </c>
      <c r="P5" s="111">
        <f t="shared" si="2"/>
        <v>0</v>
      </c>
      <c r="Q5" s="113"/>
      <c r="R5" s="97"/>
      <c r="S5" s="114"/>
    </row>
    <row r="6" spans="1:19" ht="16.5">
      <c r="A6" s="104" t="s">
        <v>55</v>
      </c>
      <c r="B6" s="108">
        <v>1</v>
      </c>
      <c r="C6" s="109">
        <v>1</v>
      </c>
      <c r="D6" s="107">
        <v>0</v>
      </c>
      <c r="E6" s="108">
        <v>1</v>
      </c>
      <c r="F6" s="109">
        <v>1</v>
      </c>
      <c r="G6" s="110">
        <v>1</v>
      </c>
      <c r="H6" s="109">
        <v>3</v>
      </c>
      <c r="I6" s="109">
        <v>1</v>
      </c>
      <c r="J6" s="110">
        <v>0</v>
      </c>
      <c r="K6" s="109">
        <v>7</v>
      </c>
      <c r="L6" s="111">
        <v>4</v>
      </c>
      <c r="M6" s="112">
        <v>1</v>
      </c>
      <c r="N6" s="109">
        <f t="shared" si="0"/>
        <v>12</v>
      </c>
      <c r="O6" s="110">
        <f t="shared" si="1"/>
        <v>7</v>
      </c>
      <c r="P6" s="111">
        <f t="shared" si="2"/>
        <v>2</v>
      </c>
      <c r="Q6" s="113"/>
      <c r="R6" s="97"/>
      <c r="S6" s="114"/>
    </row>
    <row r="7" spans="1:19" ht="16.5">
      <c r="A7" s="104" t="s">
        <v>56</v>
      </c>
      <c r="B7" s="105">
        <v>0</v>
      </c>
      <c r="C7" s="106">
        <v>0</v>
      </c>
      <c r="D7" s="107">
        <v>0</v>
      </c>
      <c r="E7" s="108">
        <v>0</v>
      </c>
      <c r="F7" s="109">
        <v>0</v>
      </c>
      <c r="G7" s="110">
        <v>0</v>
      </c>
      <c r="H7" s="109">
        <v>6</v>
      </c>
      <c r="I7" s="109">
        <v>6</v>
      </c>
      <c r="J7" s="110">
        <v>0</v>
      </c>
      <c r="K7" s="109">
        <v>5</v>
      </c>
      <c r="L7" s="111">
        <v>3</v>
      </c>
      <c r="M7" s="112">
        <v>0</v>
      </c>
      <c r="N7" s="109">
        <f t="shared" si="0"/>
        <v>11</v>
      </c>
      <c r="O7" s="110">
        <f t="shared" si="1"/>
        <v>9</v>
      </c>
      <c r="P7" s="111">
        <f t="shared" si="2"/>
        <v>0</v>
      </c>
      <c r="Q7" s="113"/>
      <c r="R7" s="97"/>
      <c r="S7" s="114"/>
    </row>
    <row r="8" spans="1:19" ht="16.5">
      <c r="A8" s="104" t="s">
        <v>58</v>
      </c>
      <c r="B8" s="105">
        <v>0</v>
      </c>
      <c r="C8" s="106">
        <v>0</v>
      </c>
      <c r="D8" s="107">
        <v>0</v>
      </c>
      <c r="E8" s="108">
        <v>0</v>
      </c>
      <c r="F8" s="109">
        <v>0</v>
      </c>
      <c r="G8" s="110">
        <v>0</v>
      </c>
      <c r="H8" s="109">
        <v>1</v>
      </c>
      <c r="I8" s="109">
        <v>0</v>
      </c>
      <c r="J8" s="110">
        <v>0</v>
      </c>
      <c r="K8" s="109">
        <v>0</v>
      </c>
      <c r="L8" s="97">
        <v>0</v>
      </c>
      <c r="M8" s="114">
        <v>0</v>
      </c>
      <c r="N8" s="115">
        <f t="shared" si="0"/>
        <v>1</v>
      </c>
      <c r="O8" s="110">
        <f t="shared" si="1"/>
        <v>0</v>
      </c>
      <c r="P8" s="111">
        <f t="shared" si="2"/>
        <v>0</v>
      </c>
      <c r="Q8" s="113"/>
      <c r="R8" s="97"/>
      <c r="S8" s="114"/>
    </row>
    <row r="9" spans="1:19" ht="17.25" thickBot="1">
      <c r="A9" s="116" t="s">
        <v>59</v>
      </c>
      <c r="B9" s="117">
        <v>0</v>
      </c>
      <c r="C9" s="118">
        <v>0</v>
      </c>
      <c r="D9" s="119">
        <v>0</v>
      </c>
      <c r="E9" s="120">
        <v>0</v>
      </c>
      <c r="F9" s="121">
        <v>0</v>
      </c>
      <c r="G9" s="122">
        <v>0</v>
      </c>
      <c r="H9" s="121">
        <v>3</v>
      </c>
      <c r="I9" s="121">
        <v>0</v>
      </c>
      <c r="J9" s="122">
        <v>0</v>
      </c>
      <c r="K9" s="121">
        <v>1</v>
      </c>
      <c r="L9" s="123">
        <v>0</v>
      </c>
      <c r="M9" s="124">
        <v>0</v>
      </c>
      <c r="N9" s="125">
        <f t="shared" si="0"/>
        <v>4</v>
      </c>
      <c r="O9" s="122">
        <f t="shared" si="1"/>
        <v>0</v>
      </c>
      <c r="P9" s="126">
        <f t="shared" si="2"/>
        <v>0</v>
      </c>
      <c r="Q9" s="127">
        <f>SUM(N4:N9)</f>
        <v>41</v>
      </c>
      <c r="R9" s="123">
        <f>SUM(O4:O9)</f>
        <v>26</v>
      </c>
      <c r="S9" s="124">
        <f>SUM(P4:P9)</f>
        <v>2</v>
      </c>
    </row>
    <row r="10" spans="1:19" ht="17.25" thickTop="1">
      <c r="A10" s="128" t="s">
        <v>61</v>
      </c>
      <c r="B10" s="129">
        <v>0</v>
      </c>
      <c r="C10" s="130">
        <v>0</v>
      </c>
      <c r="D10" s="131">
        <v>0</v>
      </c>
      <c r="E10" s="132">
        <v>0</v>
      </c>
      <c r="F10" s="133">
        <v>0</v>
      </c>
      <c r="G10" s="134">
        <v>0</v>
      </c>
      <c r="H10" s="133">
        <v>1</v>
      </c>
      <c r="I10" s="133">
        <v>1</v>
      </c>
      <c r="J10" s="110">
        <v>0</v>
      </c>
      <c r="K10" s="133">
        <v>14</v>
      </c>
      <c r="L10" s="135">
        <v>7</v>
      </c>
      <c r="M10" s="136">
        <v>0</v>
      </c>
      <c r="N10" s="109">
        <f t="shared" si="0"/>
        <v>15</v>
      </c>
      <c r="O10" s="110">
        <f t="shared" si="1"/>
        <v>8</v>
      </c>
      <c r="P10" s="137">
        <f t="shared" si="2"/>
        <v>0</v>
      </c>
      <c r="Q10" s="113"/>
      <c r="R10" s="97"/>
      <c r="S10" s="114"/>
    </row>
    <row r="11" spans="1:19" ht="16.5">
      <c r="A11" s="104" t="s">
        <v>62</v>
      </c>
      <c r="B11" s="105">
        <v>0</v>
      </c>
      <c r="C11" s="106">
        <v>0</v>
      </c>
      <c r="D11" s="107">
        <v>0</v>
      </c>
      <c r="E11" s="108">
        <v>2</v>
      </c>
      <c r="F11" s="109">
        <v>2</v>
      </c>
      <c r="G11" s="110">
        <v>0</v>
      </c>
      <c r="H11" s="109">
        <v>2</v>
      </c>
      <c r="I11" s="109">
        <v>1</v>
      </c>
      <c r="J11" s="110">
        <v>0</v>
      </c>
      <c r="K11" s="109">
        <v>7</v>
      </c>
      <c r="L11" s="111">
        <v>3</v>
      </c>
      <c r="M11" s="112">
        <v>0</v>
      </c>
      <c r="N11" s="109">
        <f t="shared" si="0"/>
        <v>11</v>
      </c>
      <c r="O11" s="110">
        <f t="shared" si="1"/>
        <v>6</v>
      </c>
      <c r="P11" s="111">
        <f t="shared" si="2"/>
        <v>0</v>
      </c>
      <c r="Q11" s="113"/>
      <c r="R11" s="97"/>
      <c r="S11" s="114"/>
    </row>
    <row r="12" spans="1:19" ht="16.5">
      <c r="A12" s="104" t="s">
        <v>93</v>
      </c>
      <c r="B12" s="105">
        <v>0</v>
      </c>
      <c r="C12" s="106">
        <v>0</v>
      </c>
      <c r="D12" s="107">
        <v>0</v>
      </c>
      <c r="E12" s="108">
        <v>0</v>
      </c>
      <c r="F12" s="109">
        <v>0</v>
      </c>
      <c r="G12" s="110">
        <v>0</v>
      </c>
      <c r="H12" s="109">
        <v>6</v>
      </c>
      <c r="I12" s="109">
        <v>4</v>
      </c>
      <c r="J12" s="110">
        <v>1</v>
      </c>
      <c r="K12" s="109">
        <v>18</v>
      </c>
      <c r="L12" s="111">
        <v>9</v>
      </c>
      <c r="M12" s="112">
        <v>0</v>
      </c>
      <c r="N12" s="109">
        <f t="shared" si="0"/>
        <v>24</v>
      </c>
      <c r="O12" s="110">
        <f t="shared" si="1"/>
        <v>13</v>
      </c>
      <c r="P12" s="111">
        <f t="shared" si="2"/>
        <v>1</v>
      </c>
      <c r="Q12" s="113"/>
      <c r="R12" s="97"/>
      <c r="S12" s="114"/>
    </row>
    <row r="13" spans="1:19" ht="16.5">
      <c r="A13" s="104" t="s">
        <v>64</v>
      </c>
      <c r="B13" s="105">
        <v>0</v>
      </c>
      <c r="C13" s="106">
        <v>0</v>
      </c>
      <c r="D13" s="107">
        <v>0</v>
      </c>
      <c r="E13" s="108">
        <v>0</v>
      </c>
      <c r="F13" s="109">
        <v>0</v>
      </c>
      <c r="G13" s="110">
        <v>0</v>
      </c>
      <c r="H13" s="109">
        <v>0</v>
      </c>
      <c r="I13" s="109">
        <v>0</v>
      </c>
      <c r="J13" s="110">
        <v>0</v>
      </c>
      <c r="K13" s="109">
        <v>11</v>
      </c>
      <c r="L13" s="111">
        <v>10</v>
      </c>
      <c r="M13" s="112">
        <v>0</v>
      </c>
      <c r="N13" s="109">
        <f t="shared" si="0"/>
        <v>11</v>
      </c>
      <c r="O13" s="110">
        <f t="shared" si="1"/>
        <v>10</v>
      </c>
      <c r="P13" s="111">
        <f t="shared" si="2"/>
        <v>0</v>
      </c>
      <c r="Q13" s="113"/>
      <c r="R13" s="97"/>
      <c r="S13" s="114"/>
    </row>
    <row r="14" spans="1:19" ht="16.5">
      <c r="A14" s="138" t="s">
        <v>65</v>
      </c>
      <c r="B14" s="139">
        <v>0</v>
      </c>
      <c r="C14" s="140">
        <v>0</v>
      </c>
      <c r="D14" s="107">
        <v>0</v>
      </c>
      <c r="E14" s="113">
        <v>1</v>
      </c>
      <c r="F14" s="115">
        <v>1</v>
      </c>
      <c r="G14" s="141">
        <v>1</v>
      </c>
      <c r="H14" s="115">
        <v>4</v>
      </c>
      <c r="I14" s="115">
        <v>3</v>
      </c>
      <c r="J14" s="141">
        <v>3</v>
      </c>
      <c r="K14" s="115">
        <v>12</v>
      </c>
      <c r="L14" s="97">
        <v>7</v>
      </c>
      <c r="M14" s="114">
        <v>0</v>
      </c>
      <c r="N14" s="109">
        <f t="shared" si="0"/>
        <v>17</v>
      </c>
      <c r="O14" s="110">
        <f t="shared" si="1"/>
        <v>11</v>
      </c>
      <c r="P14" s="111">
        <f t="shared" si="2"/>
        <v>4</v>
      </c>
      <c r="Q14" s="113"/>
      <c r="R14" s="97"/>
      <c r="S14" s="114"/>
    </row>
    <row r="15" spans="1:19" ht="17.25" thickBot="1">
      <c r="A15" s="142" t="s">
        <v>66</v>
      </c>
      <c r="B15" s="143">
        <v>0</v>
      </c>
      <c r="C15" s="144">
        <v>0</v>
      </c>
      <c r="D15" s="119">
        <v>0</v>
      </c>
      <c r="E15" s="127">
        <v>1</v>
      </c>
      <c r="F15" s="125">
        <v>1</v>
      </c>
      <c r="G15" s="145">
        <v>1</v>
      </c>
      <c r="H15" s="125">
        <v>1</v>
      </c>
      <c r="I15" s="125">
        <v>1</v>
      </c>
      <c r="J15" s="145">
        <v>1</v>
      </c>
      <c r="K15" s="125">
        <v>12</v>
      </c>
      <c r="L15" s="123">
        <v>11</v>
      </c>
      <c r="M15" s="124">
        <v>3</v>
      </c>
      <c r="N15" s="121">
        <f t="shared" si="0"/>
        <v>14</v>
      </c>
      <c r="O15" s="122">
        <f t="shared" si="1"/>
        <v>13</v>
      </c>
      <c r="P15" s="126">
        <f t="shared" si="2"/>
        <v>5</v>
      </c>
      <c r="Q15" s="127">
        <f>SUM(N10:N15)</f>
        <v>92</v>
      </c>
      <c r="R15" s="123">
        <f>SUM(O10:O15)</f>
        <v>61</v>
      </c>
      <c r="S15" s="124">
        <f>SUM(P10:P15)</f>
        <v>10</v>
      </c>
    </row>
    <row r="16" spans="1:19" ht="17.25" thickTop="1">
      <c r="A16" s="104" t="s">
        <v>67</v>
      </c>
      <c r="B16" s="105">
        <v>0</v>
      </c>
      <c r="C16" s="106">
        <v>0</v>
      </c>
      <c r="D16" s="107">
        <v>0</v>
      </c>
      <c r="E16" s="108">
        <v>0</v>
      </c>
      <c r="F16" s="109">
        <v>0</v>
      </c>
      <c r="G16" s="110">
        <v>0</v>
      </c>
      <c r="H16" s="109">
        <v>1</v>
      </c>
      <c r="I16" s="109">
        <v>1</v>
      </c>
      <c r="J16" s="110">
        <v>0</v>
      </c>
      <c r="K16" s="109">
        <v>15</v>
      </c>
      <c r="L16" s="111">
        <v>13</v>
      </c>
      <c r="M16" s="112">
        <v>0</v>
      </c>
      <c r="N16" s="109">
        <f t="shared" si="0"/>
        <v>16</v>
      </c>
      <c r="O16" s="110">
        <f t="shared" si="1"/>
        <v>14</v>
      </c>
      <c r="P16" s="137">
        <f t="shared" si="2"/>
        <v>0</v>
      </c>
      <c r="Q16" s="113"/>
      <c r="R16" s="97"/>
      <c r="S16" s="114"/>
    </row>
    <row r="17" spans="1:19" ht="16.5">
      <c r="A17" s="104" t="s">
        <v>68</v>
      </c>
      <c r="B17" s="105">
        <v>0</v>
      </c>
      <c r="C17" s="106">
        <v>0</v>
      </c>
      <c r="D17" s="107">
        <v>0</v>
      </c>
      <c r="E17" s="108">
        <v>1</v>
      </c>
      <c r="F17" s="109">
        <v>1</v>
      </c>
      <c r="G17" s="110">
        <v>0</v>
      </c>
      <c r="H17" s="109">
        <v>0</v>
      </c>
      <c r="I17" s="109">
        <v>0</v>
      </c>
      <c r="J17" s="110">
        <v>0</v>
      </c>
      <c r="K17" s="109">
        <v>7</v>
      </c>
      <c r="L17" s="111">
        <v>4</v>
      </c>
      <c r="M17" s="112">
        <v>0</v>
      </c>
      <c r="N17" s="109">
        <f t="shared" si="0"/>
        <v>8</v>
      </c>
      <c r="O17" s="110">
        <f t="shared" si="1"/>
        <v>5</v>
      </c>
      <c r="P17" s="111">
        <f t="shared" si="2"/>
        <v>0</v>
      </c>
      <c r="Q17" s="113"/>
      <c r="R17" s="97"/>
      <c r="S17" s="114"/>
    </row>
    <row r="18" spans="1:19" ht="16.5">
      <c r="A18" s="138" t="s">
        <v>69</v>
      </c>
      <c r="B18" s="139">
        <v>1</v>
      </c>
      <c r="C18" s="140">
        <v>1</v>
      </c>
      <c r="D18" s="98">
        <v>1</v>
      </c>
      <c r="E18" s="113">
        <v>0</v>
      </c>
      <c r="F18" s="115">
        <v>0</v>
      </c>
      <c r="G18" s="141">
        <v>0</v>
      </c>
      <c r="H18" s="115">
        <v>0</v>
      </c>
      <c r="I18" s="115">
        <v>0</v>
      </c>
      <c r="J18" s="141">
        <v>0</v>
      </c>
      <c r="K18" s="115">
        <v>7</v>
      </c>
      <c r="L18" s="97">
        <v>7</v>
      </c>
      <c r="M18" s="114">
        <v>0</v>
      </c>
      <c r="N18" s="109">
        <f t="shared" si="0"/>
        <v>8</v>
      </c>
      <c r="O18" s="110">
        <f t="shared" si="1"/>
        <v>8</v>
      </c>
      <c r="P18" s="111">
        <f t="shared" si="2"/>
        <v>1</v>
      </c>
      <c r="Q18" s="113"/>
      <c r="R18" s="97"/>
      <c r="S18" s="114"/>
    </row>
    <row r="19" spans="1:19" ht="17.25" thickBot="1">
      <c r="A19" s="128" t="s">
        <v>70</v>
      </c>
      <c r="B19" s="129">
        <v>0</v>
      </c>
      <c r="C19" s="130">
        <v>0</v>
      </c>
      <c r="D19" s="131">
        <v>0</v>
      </c>
      <c r="E19" s="132">
        <v>0</v>
      </c>
      <c r="F19" s="133">
        <v>0</v>
      </c>
      <c r="G19" s="134">
        <v>0</v>
      </c>
      <c r="H19" s="133">
        <v>1</v>
      </c>
      <c r="I19" s="133">
        <v>1</v>
      </c>
      <c r="J19" s="134">
        <v>0</v>
      </c>
      <c r="K19" s="133">
        <v>0</v>
      </c>
      <c r="L19" s="135">
        <v>0</v>
      </c>
      <c r="M19" s="136">
        <v>0</v>
      </c>
      <c r="N19" s="109">
        <f t="shared" si="0"/>
        <v>1</v>
      </c>
      <c r="O19" s="110">
        <f t="shared" si="1"/>
        <v>1</v>
      </c>
      <c r="P19" s="111">
        <f t="shared" si="2"/>
        <v>0</v>
      </c>
      <c r="Q19" s="132">
        <f>SUM(N16:N19)</f>
        <v>33</v>
      </c>
      <c r="R19" s="132">
        <f>SUM(O16:O19)</f>
        <v>28</v>
      </c>
      <c r="S19" s="132">
        <f>SUM(P16:P19)</f>
        <v>1</v>
      </c>
    </row>
    <row r="20" spans="1:19" ht="17.25" thickTop="1">
      <c r="A20" s="146" t="s">
        <v>72</v>
      </c>
      <c r="B20" s="147">
        <v>0</v>
      </c>
      <c r="C20" s="148">
        <v>0</v>
      </c>
      <c r="D20" s="149">
        <v>0</v>
      </c>
      <c r="E20" s="150">
        <v>0</v>
      </c>
      <c r="F20" s="151">
        <v>0</v>
      </c>
      <c r="G20" s="152">
        <v>0</v>
      </c>
      <c r="H20" s="151">
        <v>0</v>
      </c>
      <c r="I20" s="151">
        <v>0</v>
      </c>
      <c r="J20" s="152">
        <v>0</v>
      </c>
      <c r="K20" s="151">
        <v>8</v>
      </c>
      <c r="L20" s="153">
        <v>4</v>
      </c>
      <c r="M20" s="154">
        <v>0</v>
      </c>
      <c r="N20" s="151">
        <f t="shared" si="0"/>
        <v>8</v>
      </c>
      <c r="O20" s="152">
        <f t="shared" si="1"/>
        <v>4</v>
      </c>
      <c r="P20" s="155">
        <f t="shared" si="2"/>
        <v>0</v>
      </c>
      <c r="Q20" s="150"/>
      <c r="R20" s="153"/>
      <c r="S20" s="154"/>
    </row>
    <row r="21" spans="1:19" ht="16.5">
      <c r="A21" s="104" t="s">
        <v>73</v>
      </c>
      <c r="B21" s="105">
        <v>0</v>
      </c>
      <c r="C21" s="106">
        <v>0</v>
      </c>
      <c r="D21" s="107">
        <v>0</v>
      </c>
      <c r="E21" s="108">
        <v>0</v>
      </c>
      <c r="F21" s="109">
        <v>0</v>
      </c>
      <c r="G21" s="110">
        <v>0</v>
      </c>
      <c r="H21" s="109">
        <v>0</v>
      </c>
      <c r="I21" s="109">
        <v>0</v>
      </c>
      <c r="J21" s="110">
        <v>0</v>
      </c>
      <c r="K21" s="109">
        <v>16</v>
      </c>
      <c r="L21" s="111">
        <v>7</v>
      </c>
      <c r="M21" s="112">
        <v>0</v>
      </c>
      <c r="N21" s="109">
        <f t="shared" si="0"/>
        <v>16</v>
      </c>
      <c r="O21" s="110">
        <f t="shared" si="1"/>
        <v>7</v>
      </c>
      <c r="P21" s="111">
        <f t="shared" si="2"/>
        <v>0</v>
      </c>
      <c r="Q21" s="108"/>
      <c r="R21" s="111"/>
      <c r="S21" s="112"/>
    </row>
    <row r="22" spans="1:19" ht="17.25" thickBot="1">
      <c r="A22" s="104" t="s">
        <v>74</v>
      </c>
      <c r="B22" s="117">
        <v>0</v>
      </c>
      <c r="C22" s="118">
        <v>0</v>
      </c>
      <c r="D22" s="119">
        <v>0</v>
      </c>
      <c r="E22" s="120">
        <v>0</v>
      </c>
      <c r="F22" s="121">
        <v>0</v>
      </c>
      <c r="G22" s="122">
        <v>0</v>
      </c>
      <c r="H22" s="121">
        <v>0</v>
      </c>
      <c r="I22" s="121">
        <v>0</v>
      </c>
      <c r="J22" s="122">
        <v>0</v>
      </c>
      <c r="K22" s="121">
        <v>11</v>
      </c>
      <c r="L22" s="156">
        <v>5</v>
      </c>
      <c r="M22" s="157">
        <v>0</v>
      </c>
      <c r="N22" s="121">
        <f t="shared" si="0"/>
        <v>11</v>
      </c>
      <c r="O22" s="122">
        <f t="shared" si="1"/>
        <v>5</v>
      </c>
      <c r="P22" s="126">
        <f t="shared" si="2"/>
        <v>0</v>
      </c>
      <c r="Q22" s="120">
        <f>SUM(N20:N22)</f>
        <v>35</v>
      </c>
      <c r="R22" s="156">
        <f>SUM(O20:O22)</f>
        <v>16</v>
      </c>
      <c r="S22" s="157">
        <f>SUM(P20:P22)</f>
        <v>0</v>
      </c>
    </row>
    <row r="23" spans="1:19" ht="17.25" thickTop="1">
      <c r="A23" s="104" t="s">
        <v>94</v>
      </c>
      <c r="B23" s="105">
        <v>1</v>
      </c>
      <c r="C23" s="106">
        <v>1</v>
      </c>
      <c r="D23" s="107">
        <v>0</v>
      </c>
      <c r="E23" s="108">
        <v>0</v>
      </c>
      <c r="F23" s="109">
        <v>0</v>
      </c>
      <c r="G23" s="110">
        <v>0</v>
      </c>
      <c r="H23" s="109">
        <v>0</v>
      </c>
      <c r="I23" s="109">
        <v>0</v>
      </c>
      <c r="J23" s="110">
        <v>0</v>
      </c>
      <c r="K23" s="109">
        <v>0</v>
      </c>
      <c r="L23" s="111">
        <v>0</v>
      </c>
      <c r="M23" s="112">
        <v>0</v>
      </c>
      <c r="N23" s="109">
        <f t="shared" si="0"/>
        <v>1</v>
      </c>
      <c r="O23" s="110">
        <f t="shared" si="1"/>
        <v>1</v>
      </c>
      <c r="P23" s="137">
        <f t="shared" si="2"/>
        <v>0</v>
      </c>
      <c r="Q23" s="113"/>
      <c r="R23" s="97"/>
      <c r="S23" s="114"/>
    </row>
    <row r="24" spans="1:19" ht="16.5">
      <c r="A24" s="104" t="s">
        <v>77</v>
      </c>
      <c r="B24" s="105">
        <v>1</v>
      </c>
      <c r="C24" s="106">
        <v>1</v>
      </c>
      <c r="D24" s="107">
        <v>0</v>
      </c>
      <c r="E24" s="108">
        <v>0</v>
      </c>
      <c r="F24" s="109">
        <v>0</v>
      </c>
      <c r="G24" s="110">
        <v>0</v>
      </c>
      <c r="H24" s="109">
        <v>3</v>
      </c>
      <c r="I24" s="109">
        <v>3</v>
      </c>
      <c r="J24" s="110">
        <v>0</v>
      </c>
      <c r="K24" s="109">
        <v>17</v>
      </c>
      <c r="L24" s="111">
        <v>15</v>
      </c>
      <c r="M24" s="112">
        <v>0</v>
      </c>
      <c r="N24" s="109">
        <f t="shared" si="0"/>
        <v>21</v>
      </c>
      <c r="O24" s="110">
        <f t="shared" si="1"/>
        <v>19</v>
      </c>
      <c r="P24" s="111">
        <f t="shared" si="2"/>
        <v>0</v>
      </c>
      <c r="Q24" s="113"/>
      <c r="R24" s="97"/>
      <c r="S24" s="114"/>
    </row>
    <row r="25" spans="1:19" ht="16.5">
      <c r="A25" s="104" t="s">
        <v>78</v>
      </c>
      <c r="B25" s="105">
        <v>1</v>
      </c>
      <c r="C25" s="106">
        <v>0</v>
      </c>
      <c r="D25" s="107">
        <v>0</v>
      </c>
      <c r="E25" s="108">
        <v>0</v>
      </c>
      <c r="F25" s="109">
        <v>0</v>
      </c>
      <c r="G25" s="110">
        <v>0</v>
      </c>
      <c r="H25" s="109">
        <v>1</v>
      </c>
      <c r="I25" s="109">
        <v>0</v>
      </c>
      <c r="J25" s="110">
        <v>0</v>
      </c>
      <c r="K25" s="109">
        <v>11</v>
      </c>
      <c r="L25" s="111">
        <v>11</v>
      </c>
      <c r="M25" s="112">
        <v>0</v>
      </c>
      <c r="N25" s="109">
        <f t="shared" si="0"/>
        <v>13</v>
      </c>
      <c r="O25" s="110">
        <f t="shared" si="1"/>
        <v>11</v>
      </c>
      <c r="P25" s="111">
        <f t="shared" si="2"/>
        <v>0</v>
      </c>
      <c r="Q25" s="113"/>
      <c r="R25" s="97"/>
      <c r="S25" s="114"/>
    </row>
    <row r="26" spans="1:19" ht="16.5">
      <c r="A26" s="138" t="s">
        <v>79</v>
      </c>
      <c r="B26" s="139">
        <v>0</v>
      </c>
      <c r="C26" s="140">
        <v>0</v>
      </c>
      <c r="D26" s="107">
        <v>0</v>
      </c>
      <c r="E26" s="113">
        <v>0</v>
      </c>
      <c r="F26" s="115">
        <v>0</v>
      </c>
      <c r="G26" s="110">
        <v>0</v>
      </c>
      <c r="H26" s="115">
        <v>0</v>
      </c>
      <c r="I26" s="115">
        <v>0</v>
      </c>
      <c r="J26" s="110">
        <v>0</v>
      </c>
      <c r="K26" s="115">
        <v>5</v>
      </c>
      <c r="L26" s="97">
        <v>5</v>
      </c>
      <c r="M26" s="114">
        <v>0</v>
      </c>
      <c r="N26" s="109">
        <f t="shared" si="0"/>
        <v>5</v>
      </c>
      <c r="O26" s="110">
        <f t="shared" si="1"/>
        <v>5</v>
      </c>
      <c r="P26" s="111">
        <f t="shared" si="2"/>
        <v>0</v>
      </c>
      <c r="Q26" s="113"/>
      <c r="R26" s="97"/>
      <c r="S26" s="114"/>
    </row>
    <row r="27" spans="1:19" ht="16.5">
      <c r="A27" s="128" t="s">
        <v>80</v>
      </c>
      <c r="B27" s="129">
        <v>0</v>
      </c>
      <c r="C27" s="130">
        <v>0</v>
      </c>
      <c r="D27" s="107">
        <v>0</v>
      </c>
      <c r="E27" s="132">
        <v>1</v>
      </c>
      <c r="F27" s="133">
        <v>1</v>
      </c>
      <c r="G27" s="110">
        <v>0</v>
      </c>
      <c r="H27" s="133">
        <v>1</v>
      </c>
      <c r="I27" s="133">
        <v>1</v>
      </c>
      <c r="J27" s="110">
        <v>0</v>
      </c>
      <c r="K27" s="133">
        <v>44</v>
      </c>
      <c r="L27" s="135">
        <v>36</v>
      </c>
      <c r="M27" s="136">
        <v>0</v>
      </c>
      <c r="N27" s="109">
        <f t="shared" si="0"/>
        <v>46</v>
      </c>
      <c r="O27" s="110">
        <f t="shared" si="1"/>
        <v>38</v>
      </c>
      <c r="P27" s="111">
        <f t="shared" si="2"/>
        <v>0</v>
      </c>
      <c r="Q27" s="113"/>
      <c r="R27" s="97"/>
      <c r="S27" s="114"/>
    </row>
    <row r="28" spans="1:19" ht="16.5">
      <c r="A28" s="104" t="s">
        <v>95</v>
      </c>
      <c r="B28" s="105">
        <v>0</v>
      </c>
      <c r="C28" s="106">
        <v>0</v>
      </c>
      <c r="D28" s="107">
        <v>0</v>
      </c>
      <c r="E28" s="108">
        <v>0</v>
      </c>
      <c r="F28" s="109">
        <v>0</v>
      </c>
      <c r="G28" s="110">
        <v>0</v>
      </c>
      <c r="H28" s="109">
        <v>0</v>
      </c>
      <c r="I28" s="109">
        <v>0</v>
      </c>
      <c r="J28" s="110">
        <v>0</v>
      </c>
      <c r="K28" s="109">
        <v>1</v>
      </c>
      <c r="L28" s="111">
        <v>1</v>
      </c>
      <c r="M28" s="112">
        <v>0</v>
      </c>
      <c r="N28" s="109">
        <f t="shared" si="0"/>
        <v>1</v>
      </c>
      <c r="O28" s="110">
        <f t="shared" si="1"/>
        <v>1</v>
      </c>
      <c r="P28" s="111">
        <f t="shared" si="2"/>
        <v>0</v>
      </c>
      <c r="Q28" s="113"/>
      <c r="R28" s="97"/>
      <c r="S28" s="114"/>
    </row>
    <row r="29" spans="1:19" ht="16.5">
      <c r="A29" s="138" t="s">
        <v>96</v>
      </c>
      <c r="B29" s="139">
        <v>0</v>
      </c>
      <c r="C29" s="140">
        <v>0</v>
      </c>
      <c r="D29" s="107">
        <v>0</v>
      </c>
      <c r="E29" s="113">
        <v>0</v>
      </c>
      <c r="F29" s="115">
        <v>0</v>
      </c>
      <c r="G29" s="110">
        <v>0</v>
      </c>
      <c r="H29" s="115">
        <v>0</v>
      </c>
      <c r="I29" s="115">
        <v>0</v>
      </c>
      <c r="J29" s="110">
        <v>0</v>
      </c>
      <c r="K29" s="115">
        <v>2</v>
      </c>
      <c r="L29" s="97">
        <v>2</v>
      </c>
      <c r="M29" s="114">
        <v>0</v>
      </c>
      <c r="N29" s="115">
        <f t="shared" si="0"/>
        <v>2</v>
      </c>
      <c r="O29" s="141">
        <f t="shared" si="1"/>
        <v>2</v>
      </c>
      <c r="P29" s="111">
        <f t="shared" si="2"/>
        <v>0</v>
      </c>
      <c r="Q29" s="108"/>
      <c r="R29" s="97"/>
      <c r="S29" s="112"/>
    </row>
    <row r="30" spans="1:19" ht="17.25" thickBot="1">
      <c r="A30" s="142" t="s">
        <v>81</v>
      </c>
      <c r="B30" s="143">
        <v>0</v>
      </c>
      <c r="C30" s="144">
        <v>0</v>
      </c>
      <c r="D30" s="119">
        <v>0</v>
      </c>
      <c r="E30" s="127">
        <v>0</v>
      </c>
      <c r="F30" s="125">
        <v>0</v>
      </c>
      <c r="G30" s="122">
        <v>0</v>
      </c>
      <c r="H30" s="125">
        <v>1</v>
      </c>
      <c r="I30" s="125">
        <v>1</v>
      </c>
      <c r="J30" s="122">
        <v>0</v>
      </c>
      <c r="K30" s="125">
        <v>13</v>
      </c>
      <c r="L30" s="123">
        <v>10</v>
      </c>
      <c r="M30" s="124">
        <v>1</v>
      </c>
      <c r="N30" s="125">
        <f t="shared" si="0"/>
        <v>14</v>
      </c>
      <c r="O30" s="145">
        <f t="shared" si="1"/>
        <v>11</v>
      </c>
      <c r="P30" s="126">
        <f t="shared" si="2"/>
        <v>1</v>
      </c>
      <c r="Q30" s="120">
        <f>SUM(N23:N30)</f>
        <v>103</v>
      </c>
      <c r="R30" s="123">
        <f>SUM(O23:O30)</f>
        <v>88</v>
      </c>
      <c r="S30" s="157">
        <f>SUM(P23:P30)</f>
        <v>1</v>
      </c>
    </row>
    <row r="31" spans="1:19" ht="18" thickBot="1" thickTop="1">
      <c r="A31" s="116" t="s">
        <v>83</v>
      </c>
      <c r="B31" s="117">
        <v>1</v>
      </c>
      <c r="C31" s="118">
        <v>1</v>
      </c>
      <c r="D31" s="119">
        <v>0</v>
      </c>
      <c r="E31" s="120">
        <v>0</v>
      </c>
      <c r="F31" s="121">
        <v>0</v>
      </c>
      <c r="G31" s="122">
        <v>0</v>
      </c>
      <c r="H31" s="121">
        <v>4</v>
      </c>
      <c r="I31" s="121">
        <v>1</v>
      </c>
      <c r="J31" s="122">
        <v>0</v>
      </c>
      <c r="K31" s="121">
        <v>31</v>
      </c>
      <c r="L31" s="156">
        <v>20</v>
      </c>
      <c r="M31" s="157">
        <v>0</v>
      </c>
      <c r="N31" s="121">
        <f t="shared" si="0"/>
        <v>36</v>
      </c>
      <c r="O31" s="122">
        <f t="shared" si="1"/>
        <v>22</v>
      </c>
      <c r="P31" s="126">
        <f t="shared" si="2"/>
        <v>0</v>
      </c>
      <c r="Q31" s="120">
        <f>SUM(N31)</f>
        <v>36</v>
      </c>
      <c r="R31" s="123">
        <f>SUM(O31)</f>
        <v>22</v>
      </c>
      <c r="S31" s="157">
        <f>SUM(P31)</f>
        <v>0</v>
      </c>
    </row>
    <row r="32" spans="1:19" ht="18" thickBot="1" thickTop="1">
      <c r="A32" s="158" t="s">
        <v>52</v>
      </c>
      <c r="B32" s="159">
        <f aca="true" t="shared" si="3" ref="B32:P32">SUM(B4:B31)</f>
        <v>9</v>
      </c>
      <c r="C32" s="160">
        <f t="shared" si="3"/>
        <v>8</v>
      </c>
      <c r="D32" s="161">
        <f t="shared" si="3"/>
        <v>1</v>
      </c>
      <c r="E32" s="159">
        <f t="shared" si="3"/>
        <v>8</v>
      </c>
      <c r="F32" s="160">
        <f t="shared" si="3"/>
        <v>7</v>
      </c>
      <c r="G32" s="162">
        <f t="shared" si="3"/>
        <v>3</v>
      </c>
      <c r="H32" s="160">
        <f t="shared" si="3"/>
        <v>41</v>
      </c>
      <c r="I32" s="160">
        <f t="shared" si="3"/>
        <v>26</v>
      </c>
      <c r="J32" s="162">
        <f t="shared" si="3"/>
        <v>5</v>
      </c>
      <c r="K32" s="160">
        <f t="shared" si="3"/>
        <v>282</v>
      </c>
      <c r="L32" s="162">
        <f t="shared" si="3"/>
        <v>200</v>
      </c>
      <c r="M32" s="163">
        <f t="shared" si="3"/>
        <v>5</v>
      </c>
      <c r="N32" s="160">
        <f t="shared" si="3"/>
        <v>340</v>
      </c>
      <c r="O32" s="160">
        <f t="shared" si="3"/>
        <v>241</v>
      </c>
      <c r="P32" s="160">
        <f t="shared" si="3"/>
        <v>14</v>
      </c>
      <c r="Q32" s="159">
        <f>Q9+Q15+Q19+Q22+Q30+Q31</f>
        <v>340</v>
      </c>
      <c r="R32" s="164">
        <f>R9+R15+R19+R22+R30+R31</f>
        <v>241</v>
      </c>
      <c r="S32" s="163">
        <f>S9+S15+S19+S22+S30+S31</f>
        <v>14</v>
      </c>
    </row>
    <row r="33" spans="1:19" ht="16.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4" spans="1:19" ht="16.5">
      <c r="A34" s="96" t="s">
        <v>97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</row>
  </sheetData>
  <sheetProtection/>
  <mergeCells count="9">
    <mergeCell ref="A1:H1"/>
    <mergeCell ref="Q1:S1"/>
    <mergeCell ref="A2:A3"/>
    <mergeCell ref="B2:D2"/>
    <mergeCell ref="E2:G2"/>
    <mergeCell ref="H2:J2"/>
    <mergeCell ref="K2:M2"/>
    <mergeCell ref="N2:P2"/>
    <mergeCell ref="Q2:S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南台科大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STUT</cp:lastModifiedBy>
  <cp:lastPrinted>2009-11-19T01:49:15Z</cp:lastPrinted>
  <dcterms:created xsi:type="dcterms:W3CDTF">2009-11-09T03:09:01Z</dcterms:created>
  <dcterms:modified xsi:type="dcterms:W3CDTF">2010-03-01T03:22:10Z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